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доходы!$A$1:$K$162</definedName>
  </definedNames>
  <calcPr calcId="124519" iterate="1"/>
</workbook>
</file>

<file path=xl/calcChain.xml><?xml version="1.0" encoding="utf-8"?>
<calcChain xmlns="http://schemas.openxmlformats.org/spreadsheetml/2006/main">
  <c r="K182" i="1"/>
  <c r="J182"/>
  <c r="J172"/>
  <c r="K172" l="1"/>
  <c r="K152"/>
  <c r="J152"/>
  <c r="K150"/>
  <c r="K149" s="1"/>
  <c r="K26"/>
  <c r="J26"/>
  <c r="J145"/>
  <c r="K136"/>
  <c r="J136"/>
  <c r="K128"/>
  <c r="J128"/>
  <c r="K114"/>
  <c r="J114"/>
  <c r="K101"/>
  <c r="K112"/>
  <c r="J112"/>
  <c r="K116"/>
  <c r="K96"/>
  <c r="J96"/>
  <c r="K93"/>
  <c r="J93"/>
  <c r="K86"/>
  <c r="J86"/>
  <c r="K75"/>
  <c r="J75"/>
  <c r="K71"/>
  <c r="J71"/>
  <c r="K73"/>
  <c r="J73"/>
  <c r="J10"/>
  <c r="K10"/>
  <c r="K145" l="1"/>
  <c r="J192"/>
  <c r="J190"/>
  <c r="J189" s="1"/>
  <c r="J154"/>
  <c r="J150"/>
  <c r="J149" s="1"/>
  <c r="J143"/>
  <c r="J140"/>
  <c r="J134"/>
  <c r="J131"/>
  <c r="J125"/>
  <c r="J122"/>
  <c r="J120"/>
  <c r="J118"/>
  <c r="J116"/>
  <c r="J110"/>
  <c r="J107"/>
  <c r="J104"/>
  <c r="J101"/>
  <c r="J95"/>
  <c r="J92" s="1"/>
  <c r="J89"/>
  <c r="J81"/>
  <c r="J80" s="1"/>
  <c r="J77"/>
  <c r="J69"/>
  <c r="J68" s="1"/>
  <c r="J65"/>
  <c r="J61"/>
  <c r="J52"/>
  <c r="J48"/>
  <c r="J44"/>
  <c r="J42"/>
  <c r="J39"/>
  <c r="J29"/>
  <c r="J21"/>
  <c r="J100" l="1"/>
  <c r="J99" s="1"/>
  <c r="J148"/>
  <c r="J147" s="1"/>
  <c r="J142"/>
  <c r="J28"/>
  <c r="J60"/>
  <c r="J67"/>
  <c r="J85"/>
  <c r="J47"/>
  <c r="K154"/>
  <c r="K143" l="1"/>
  <c r="K122"/>
  <c r="L122" l="1"/>
  <c r="L86"/>
  <c r="K192" l="1"/>
  <c r="K107" l="1"/>
  <c r="L109"/>
  <c r="K69"/>
  <c r="K68" s="1"/>
  <c r="K39"/>
  <c r="K190" l="1"/>
  <c r="K189" s="1"/>
  <c r="K61" l="1"/>
  <c r="K131" l="1"/>
  <c r="K52"/>
  <c r="K134"/>
  <c r="K110"/>
  <c r="K95"/>
  <c r="K92" s="1"/>
  <c r="L84"/>
  <c r="K89"/>
  <c r="K77"/>
  <c r="L71" l="1"/>
  <c r="L89"/>
  <c r="K48"/>
  <c r="K42"/>
  <c r="K81" l="1"/>
  <c r="L15"/>
  <c r="L22" l="1"/>
  <c r="L23"/>
  <c r="L24"/>
  <c r="L25"/>
  <c r="L40"/>
  <c r="L43"/>
  <c r="L56"/>
  <c r="L58"/>
  <c r="L59"/>
  <c r="L63"/>
  <c r="L66"/>
  <c r="L82"/>
  <c r="L102"/>
  <c r="L103"/>
  <c r="L105"/>
  <c r="L108"/>
  <c r="L111"/>
  <c r="L119"/>
  <c r="L121"/>
  <c r="L126"/>
  <c r="L141"/>
  <c r="L182"/>
  <c r="L150"/>
  <c r="K148"/>
  <c r="K29"/>
  <c r="L14"/>
  <c r="L172"/>
  <c r="L154" l="1"/>
  <c r="K147"/>
  <c r="L149"/>
  <c r="L148" l="1"/>
  <c r="L107"/>
  <c r="L61"/>
  <c r="K140" l="1"/>
  <c r="L140" l="1"/>
  <c r="L11"/>
  <c r="L134"/>
  <c r="L131"/>
  <c r="K104"/>
  <c r="L104" l="1"/>
  <c r="L39"/>
  <c r="K142" l="1"/>
  <c r="L77" l="1"/>
  <c r="K65"/>
  <c r="L52"/>
  <c r="L48"/>
  <c r="K21"/>
  <c r="K20" s="1"/>
  <c r="K60" l="1"/>
  <c r="L60" s="1"/>
  <c r="L65"/>
  <c r="L21"/>
  <c r="K47"/>
  <c r="L47" s="1"/>
  <c r="K44" l="1"/>
  <c r="L44" s="1"/>
  <c r="K125"/>
  <c r="L125" s="1"/>
  <c r="K120"/>
  <c r="L120" s="1"/>
  <c r="K118"/>
  <c r="L110"/>
  <c r="L96"/>
  <c r="K85"/>
  <c r="L85" s="1"/>
  <c r="L73"/>
  <c r="L69"/>
  <c r="L13"/>
  <c r="K100" l="1"/>
  <c r="K99" s="1"/>
  <c r="L101"/>
  <c r="L118"/>
  <c r="L12"/>
  <c r="L10"/>
  <c r="L81"/>
  <c r="K28"/>
  <c r="L28" s="1"/>
  <c r="L42"/>
  <c r="K80" l="1"/>
  <c r="L80" s="1"/>
  <c r="L99"/>
  <c r="L100"/>
  <c r="L92"/>
  <c r="L95"/>
  <c r="K67"/>
  <c r="L68"/>
  <c r="K9" l="1"/>
  <c r="K8" s="1"/>
  <c r="L67"/>
  <c r="K197" l="1"/>
  <c r="L147"/>
  <c r="J20"/>
  <c r="J9" s="1"/>
  <c r="L20" l="1"/>
  <c r="L9"/>
  <c r="J8"/>
  <c r="L8" l="1"/>
  <c r="J197"/>
  <c r="L197" s="1"/>
</calcChain>
</file>

<file path=xl/sharedStrings.xml><?xml version="1.0" encoding="utf-8"?>
<sst xmlns="http://schemas.openxmlformats.org/spreadsheetml/2006/main" count="2036" uniqueCount="407">
  <si>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</si>
  <si>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</si>
  <si>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</si>
  <si>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</si>
  <si>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</si>
  <si>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</si>
  <si>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</si>
  <si>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</si>
  <si>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</si>
  <si>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</si>
  <si>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</si>
  <si>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</si>
  <si>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</si>
  <si>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</si>
  <si>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</si>
  <si>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</si>
  <si>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</si>
  <si>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</si>
  <si>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</si>
  <si>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</si>
  <si>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</si>
  <si>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</si>
  <si>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</si>
  <si>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</si>
  <si>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</si>
  <si>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</si>
  <si>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</si>
  <si>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</si>
  <si>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</si>
  <si>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</si>
  <si>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</si>
  <si>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</si>
  <si>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</si>
  <si>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</si>
  <si>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</si>
  <si>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</si>
  <si>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</si>
  <si>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</si>
  <si>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</si>
  <si>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</si>
  <si>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</si>
  <si>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</si>
  <si>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</si>
  <si>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</si>
  <si>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</si>
  <si>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</si>
  <si>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</si>
  <si>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</si>
  <si>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</si>
  <si>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</si>
  <si>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</si>
  <si>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13</t>
  </si>
  <si>
    <t>18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</si>
  <si>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</si>
  <si>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</si>
  <si>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</si>
  <si>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</si>
  <si>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</si>
  <si>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</si>
  <si>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</si>
  <si>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</si>
  <si>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</si>
  <si>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ДОХОДЫ ОТ ПРОДАЖИ МАТЕРИАЛЬНЫХ И НЕМАТЕРИАЛЬНЫХ АКТИВОВ</t>
  </si>
  <si>
    <t>14</t>
  </si>
  <si>
    <t>30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</si>
  <si>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</si>
  <si>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</si>
  <si>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</si>
  <si>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</si>
  <si>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</si>
  <si>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</si>
  <si>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</si>
  <si>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</si>
  <si>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</si>
  <si>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</si>
  <si>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</si>
  <si>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</si>
  <si>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</si>
  <si>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</si>
  <si>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</si>
  <si>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</si>
  <si>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</si>
  <si>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</si>
  <si>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</si>
  <si>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</si>
  <si>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</si>
  <si>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</si>
  <si>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</si>
  <si>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</si>
  <si>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</si>
  <si>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</si>
  <si>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</si>
  <si>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</si>
  <si>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</si>
  <si>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</si>
  <si>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</si>
  <si>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</si>
  <si>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</si>
  <si>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</si>
  <si>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</si>
  <si>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</si>
  <si>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</si>
  <si>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</si>
  <si>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</si>
  <si>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</si>
  <si>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</si>
  <si>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</si>
  <si>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</si>
  <si>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</si>
  <si>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</si>
  <si>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</si>
  <si>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</si>
  <si>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</si>
  <si>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</si>
  <si>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</si>
  <si>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</si>
  <si>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</si>
  <si>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</si>
  <si>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</si>
  <si>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</si>
  <si>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</si>
  <si>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</si>
  <si>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</si>
  <si>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</si>
  <si>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</si>
  <si>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</si>
  <si>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</si>
  <si>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</si>
  <si>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</si>
  <si>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</si>
  <si>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</si>
  <si>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</si>
  <si>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811</t>
  </si>
  <si>
    <t>299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</si>
  <si>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</si>
  <si>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</si>
  <si>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</si>
  <si>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</si>
  <si>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</si>
  <si>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</si>
  <si>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</si>
  <si>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</si>
  <si>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поддержку отрасли культуры</t>
  </si>
  <si>
    <t>519</t>
  </si>
  <si>
    <t>Прочие субсидии</t>
  </si>
  <si>
    <t>29</t>
  </si>
  <si>
    <t>999</t>
  </si>
  <si>
    <t>824</t>
  </si>
  <si>
    <t>810</t>
  </si>
  <si>
    <t>042</t>
  </si>
  <si>
    <t>043</t>
  </si>
  <si>
    <t>064</t>
  </si>
  <si>
    <t xml:space="preserve">Субвенции бюджетам бюджетной системы Российской Федерации
</t>
  </si>
  <si>
    <t>024</t>
  </si>
  <si>
    <t>35</t>
  </si>
  <si>
    <t>118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</si>
  <si>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</si>
  <si>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</si>
  <si>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</si>
  <si>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</si>
  <si>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</si>
  <si>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</si>
  <si>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</si>
  <si>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</si>
  <si>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</si>
  <si>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</si>
  <si>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</si>
  <si>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</si>
  <si>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</si>
  <si>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</si>
  <si>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</si>
  <si>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</si>
  <si>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</si>
  <si>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</si>
  <si>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</si>
  <si>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</si>
  <si>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</si>
  <si>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</si>
  <si>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</si>
  <si>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</si>
  <si>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</si>
  <si>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</si>
  <si>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</si>
  <si>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</si>
  <si>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</si>
  <si>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</si>
  <si>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</si>
  <si>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</si>
  <si>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</si>
  <si>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</si>
  <si>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</si>
  <si>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</si>
  <si>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</si>
  <si>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</si>
  <si>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</si>
  <si>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</si>
  <si>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</si>
  <si>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</si>
  <si>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</si>
  <si>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</si>
  <si>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</si>
  <si>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</si>
  <si>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</si>
  <si>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0</t>
  </si>
  <si>
    <t>090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</si>
  <si>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</si>
  <si>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</si>
  <si>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</si>
  <si>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</si>
  <si>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</si>
  <si>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</si>
  <si>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</si>
  <si>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</si>
  <si>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</si>
  <si>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</si>
  <si>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</si>
  <si>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</si>
  <si>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</si>
  <si>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</si>
  <si>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</si>
  <si>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</si>
  <si>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</si>
  <si>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</si>
  <si>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</si>
  <si>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</si>
  <si>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</si>
  <si>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</si>
  <si>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</si>
  <si>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</si>
  <si>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</si>
  <si>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</si>
  <si>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</si>
  <si>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</si>
  <si>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</si>
  <si>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</si>
  <si>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</si>
  <si>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</si>
  <si>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</si>
  <si>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</si>
  <si>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</si>
  <si>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</si>
  <si>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</si>
  <si>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</si>
  <si>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</si>
  <si>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</si>
  <si>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</si>
  <si>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</si>
  <si>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</si>
  <si>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</si>
  <si>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</si>
  <si>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</si>
  <si>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</si>
  <si>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</si>
  <si>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</si>
  <si>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</si>
  <si>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</si>
  <si>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</si>
  <si>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</si>
  <si>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</si>
  <si>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</si>
  <si>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</si>
  <si>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</si>
  <si>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</si>
  <si>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</si>
  <si>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</si>
  <si>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</si>
  <si>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</si>
  <si>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</si>
  <si>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</si>
  <si>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</si>
  <si>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</si>
  <si>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</si>
  <si>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</si>
  <si>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</si>
  <si>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</si>
  <si>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</si>
  <si>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</si>
  <si>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</si>
  <si>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</si>
  <si>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</si>
  <si>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</si>
  <si>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</si>
  <si>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</si>
  <si>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</si>
  <si>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</si>
  <si>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</si>
  <si>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20229000 Субсидии бюджетам за счет средств резервного фонда Президента Российской Федерации</t>
  </si>
  <si>
    <t>24316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</si>
  <si>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</si>
  <si>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</si>
  <si>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</si>
  <si>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</si>
  <si>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</si>
  <si>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0908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</si>
  <si>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</si>
  <si>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</si>
  <si>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</si>
  <si>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</si>
  <si>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</si>
  <si>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</si>
  <si>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</si>
  <si>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</si>
  <si>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</si>
  <si>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</si>
  <si>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</si>
  <si>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</si>
  <si>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</si>
  <si>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</si>
  <si>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</si>
  <si>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</t>
  </si>
  <si>
    <t>112</t>
  </si>
  <si>
    <t>454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</si>
  <si>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</si>
  <si>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</si>
  <si>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</si>
  <si>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</si>
  <si>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</si>
  <si>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</si>
  <si>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</si>
  <si>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</si>
  <si>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</si>
  <si>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</si>
  <si>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</si>
  <si>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</si>
  <si>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</si>
  <si>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</si>
  <si>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</si>
  <si>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</si>
  <si>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</si>
  <si>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</si>
  <si>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</si>
  <si>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</si>
  <si>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</si>
  <si>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</si>
  <si>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</si>
  <si>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</si>
  <si>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</si>
  <si>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</si>
  <si>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</si>
  <si>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Прочие доходы от оказания платных услуг (работ) получателями средств бюджетов муниципальных районов (МКУ "Архив БМО")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</si>
  <si>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БМО")</t>
  </si>
  <si>
    <t>0001</t>
  </si>
  <si>
    <t>Невыясненные поступления</t>
  </si>
  <si>
    <t>Невыясненные поступления, зачисляемые в бюджет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</si>
  <si>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</si>
  <si>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</si>
  <si>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</si>
  <si>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49</t>
  </si>
  <si>
    <t>Прочие межбюджетные трансферты, передаваемые бюджетам муниципальных округов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</si>
  <si>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</si>
  <si>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</si>
  <si>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</si>
  <si>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</si>
  <si>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</si>
  <si>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Субсидии бюджетам муниципальных округов на реализацию мероприятий по обеспечению жильем молодых семей</t>
  </si>
  <si>
    <t>803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</si>
  <si>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</si>
  <si>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</si>
  <si>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</si>
  <si>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833</t>
  </si>
  <si>
    <t>Дотации бюджетам на поддержку мер по обеспечению сбалансированности бюджетов</t>
  </si>
  <si>
    <t>002</t>
  </si>
  <si>
    <t>Субсидии бюджетам сельских поселений на реализацию программ формирования современной городской среды</t>
  </si>
  <si>
    <t>555</t>
  </si>
  <si>
    <t>9 месяцев                                  2024 года</t>
  </si>
  <si>
    <t>1060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</si>
  <si>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</si>
  <si>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</si>
  <si>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Исполнение бюджета Беломорского муниципального округа РК по доходам в разрезе видов доходов                за 9 месяцев 2025 года в сравнении с 9 месяцами 2024 года (консолидированный бюджет Беломорского муниципального района)</t>
  </si>
  <si>
    <t>9 месяцев                                  2025 года</t>
  </si>
  <si>
    <t xml:space="preserve"> 902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</si>
  <si>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</si>
  <si>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</si>
  <si>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относящейся к налоговой базе, указанной в пункте 6.2 .статьи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</si>
  <si>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220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</si>
  <si>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</si>
  <si>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</si>
  <si>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400</t>
  </si>
  <si>
    <t>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</si>
  <si>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</si>
  <si>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</si>
  <si>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</si>
  <si>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</si>
  <si>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</si>
  <si>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</si>
  <si>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>123</t>
  </si>
  <si>
    <t>103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</si>
  <si>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</si>
  <si>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</si>
  <si>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</si>
  <si>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 (МКУ "Хозяйственная группа при администрации Беломорского муниципального округа")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</si>
  <si>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</si>
  <si>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</si>
  <si>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031</t>
  </si>
  <si>
    <t>129</t>
  </si>
  <si>
    <t>9000</t>
  </si>
  <si>
    <t>Инициативные платежи</t>
  </si>
  <si>
    <t>Туристический налог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</si>
  <si>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</si>
  <si>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</si>
  <si>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</si>
  <si>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округов на реализацию мероприятий по модернизации школьных систем образования</t>
  </si>
  <si>
    <t>750</t>
  </si>
  <si>
    <t>Прочие субвенции бюджетам муниципальных округов</t>
  </si>
  <si>
    <t>39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</si>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</sst>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_)"/>
    <numFmt numFmtId="166" formatCode="dd\.mm\.yyyy"/>
    <numFmt numFmtId="167" formatCode="00\.00"/>
    <numFmt numFmtId="168" formatCode="000\.00\.000\.0"/>
    <numFmt numFmtId="169" formatCode="000"/>
    <numFmt numFmtId="170" formatCode="00\.00\.00"/>
    <numFmt numFmtId="171" formatCode="0\.00\.0"/>
    <numFmt numFmtId="172" formatCode="0000\.00\.00"/>
    <numFmt numFmtId="173" formatCode="#,##0.00;[Red]\-#,##0.00;0.00"/>
    <numFmt numFmtId="174" formatCode="&quot;&quot;###,##0.00"/>
  </numFmts>
  <fonts count="78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charset val="204"/>
    </font>
  </fonts>
  <fills count="7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189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  <xf numFmtId="0" fontId="77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77" fillId="0" borderId="0"/>
  </cellStyleXfs>
  <cellXfs count="190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3" applyNumberFormat="1" applyFont="1" applyFill="1" applyBorder="1" applyAlignment="1" applyProtection="1">
      <alignment horizontal="right" vertical="center"/>
      <protection hidden="1"/>
    </xf>
    <xf numFmtId="167" fontId="73" fillId="0" borderId="76" xfId="6153" applyNumberFormat="1" applyFont="1" applyFill="1" applyBorder="1" applyAlignment="1" applyProtection="1">
      <alignment horizontal="right" vertical="center"/>
      <protection hidden="1"/>
    </xf>
    <xf numFmtId="168" fontId="73" fillId="0" borderId="76" xfId="6153" applyNumberFormat="1" applyFont="1" applyFill="1" applyBorder="1" applyAlignment="1" applyProtection="1">
      <alignment horizontal="right" vertical="center"/>
      <protection hidden="1"/>
    </xf>
    <xf numFmtId="169" fontId="73" fillId="0" borderId="76" xfId="6153" applyNumberFormat="1" applyFont="1" applyFill="1" applyBorder="1" applyAlignment="1" applyProtection="1">
      <alignment horizontal="right" vertical="center"/>
      <protection hidden="1"/>
    </xf>
    <xf numFmtId="170" fontId="73" fillId="0" borderId="76" xfId="6153" applyNumberFormat="1" applyFont="1" applyFill="1" applyBorder="1" applyAlignment="1" applyProtection="1">
      <alignment horizontal="right" vertical="center"/>
      <protection hidden="1"/>
    </xf>
    <xf numFmtId="170" fontId="73" fillId="0" borderId="76" xfId="6153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3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3" applyNumberFormat="1" applyFont="1" applyFill="1" applyBorder="1" applyAlignment="1" applyProtection="1">
      <alignment horizontal="right" vertical="center" wrapText="1"/>
      <protection hidden="1"/>
    </xf>
    <xf numFmtId="171" fontId="73" fillId="0" borderId="11" xfId="6153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3" applyNumberFormat="1" applyFont="1" applyFill="1" applyBorder="1" applyAlignment="1" applyProtection="1">
      <alignment horizontal="right" vertical="center"/>
      <protection hidden="1"/>
    </xf>
    <xf numFmtId="170" fontId="73" fillId="0" borderId="11" xfId="6153" applyNumberFormat="1" applyFont="1" applyFill="1" applyBorder="1" applyAlignment="1" applyProtection="1">
      <alignment horizontal="right" vertical="center"/>
      <protection hidden="1"/>
    </xf>
    <xf numFmtId="173" fontId="71" fillId="0" borderId="11" xfId="6153" applyNumberFormat="1" applyFont="1" applyFill="1" applyBorder="1" applyAlignment="1" applyProtection="1">
      <alignment horizontal="right" vertical="center"/>
      <protection hidden="1"/>
    </xf>
    <xf numFmtId="0" fontId="72" fillId="0" borderId="82" xfId="6153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3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3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3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0" fontId="71" fillId="0" borderId="76" xfId="6153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3" applyNumberFormat="1" applyFont="1" applyFill="1" applyBorder="1" applyAlignment="1" applyProtection="1">
      <alignment vertical="center" wrapText="1"/>
      <protection hidden="1"/>
    </xf>
    <xf numFmtId="0" fontId="5" fillId="0" borderId="11" xfId="6153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5" fillId="0" borderId="11" xfId="6154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3" applyNumberFormat="1" applyFont="1" applyFill="1" applyBorder="1" applyAlignment="1" applyProtection="1">
      <alignment horizontal="left" vertical="center" wrapText="1"/>
      <protection hidden="1"/>
    </xf>
    <xf numFmtId="173" fontId="71" fillId="0" borderId="8" xfId="6153" applyNumberFormat="1" applyFont="1" applyFill="1" applyBorder="1" applyAlignment="1" applyProtection="1">
      <alignment horizontal="right" vertical="center"/>
      <protection hidden="1"/>
    </xf>
    <xf numFmtId="170" fontId="73" fillId="0" borderId="8" xfId="6153" applyNumberFormat="1" applyFont="1" applyFill="1" applyBorder="1" applyAlignment="1" applyProtection="1">
      <alignment horizontal="right" vertical="center"/>
      <protection hidden="1"/>
    </xf>
    <xf numFmtId="172" fontId="73" fillId="0" borderId="8" xfId="6153" applyNumberFormat="1" applyFont="1" applyFill="1" applyBorder="1" applyAlignment="1" applyProtection="1">
      <alignment horizontal="right" vertical="center"/>
      <protection hidden="1"/>
    </xf>
    <xf numFmtId="0" fontId="73" fillId="0" borderId="8" xfId="6153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3" applyNumberFormat="1" applyFont="1" applyFill="1" applyBorder="1" applyAlignment="1" applyProtection="1">
      <alignment vertical="center" wrapText="1"/>
      <protection hidden="1"/>
    </xf>
    <xf numFmtId="171" fontId="73" fillId="0" borderId="8" xfId="6153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3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3" applyNumberFormat="1" applyFont="1" applyFill="1" applyBorder="1" applyAlignment="1" applyProtection="1">
      <alignment horizontal="right" vertical="center"/>
      <protection hidden="1"/>
    </xf>
    <xf numFmtId="169" fontId="73" fillId="0" borderId="86" xfId="6153" applyNumberFormat="1" applyFont="1" applyFill="1" applyBorder="1" applyAlignment="1" applyProtection="1">
      <alignment horizontal="right" vertical="center"/>
      <protection hidden="1"/>
    </xf>
    <xf numFmtId="168" fontId="73" fillId="0" borderId="86" xfId="6153" applyNumberFormat="1" applyFont="1" applyFill="1" applyBorder="1" applyAlignment="1" applyProtection="1">
      <alignment horizontal="right" vertical="center"/>
      <protection hidden="1"/>
    </xf>
    <xf numFmtId="167" fontId="73" fillId="0" borderId="86" xfId="6153" applyNumberFormat="1" applyFont="1" applyFill="1" applyBorder="1" applyAlignment="1" applyProtection="1">
      <alignment horizontal="right" vertical="center"/>
      <protection hidden="1"/>
    </xf>
    <xf numFmtId="0" fontId="73" fillId="0" borderId="86" xfId="6153" applyNumberFormat="1" applyFont="1" applyFill="1" applyBorder="1" applyAlignment="1" applyProtection="1">
      <alignment horizontal="right" vertical="center"/>
      <protection hidden="1"/>
    </xf>
    <xf numFmtId="0" fontId="5" fillId="0" borderId="11" xfId="615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3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3" applyNumberFormat="1" applyFont="1" applyFill="1" applyBorder="1" applyAlignment="1" applyProtection="1">
      <alignment horizontal="right" vertical="center"/>
      <protection hidden="1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173" fontId="72" fillId="0" borderId="9" xfId="6153" applyNumberFormat="1" applyFont="1" applyFill="1" applyBorder="1" applyAlignment="1" applyProtection="1">
      <alignment horizontal="right" vertical="center"/>
      <protection hidden="1"/>
    </xf>
    <xf numFmtId="173" fontId="72" fillId="0" borderId="86" xfId="6153" applyNumberFormat="1" applyFont="1" applyFill="1" applyBorder="1" applyAlignment="1" applyProtection="1">
      <alignment horizontal="right" vertical="center"/>
      <protection hidden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3" applyNumberFormat="1" applyFont="1" applyFill="1" applyBorder="1" applyAlignment="1" applyProtection="1">
      <alignment horizontal="left" vertical="center" wrapText="1"/>
      <protection hidden="1"/>
    </xf>
    <xf numFmtId="173" fontId="71" fillId="0" borderId="9" xfId="6153" applyNumberFormat="1" applyFont="1" applyFill="1" applyBorder="1" applyAlignment="1" applyProtection="1">
      <alignment horizontal="right" vertical="center"/>
      <protection hidden="1"/>
    </xf>
    <xf numFmtId="170" fontId="73" fillId="0" borderId="9" xfId="6153" applyNumberFormat="1" applyFont="1" applyFill="1" applyBorder="1" applyAlignment="1" applyProtection="1">
      <alignment horizontal="right" vertical="center"/>
      <protection hidden="1"/>
    </xf>
    <xf numFmtId="172" fontId="73" fillId="0" borderId="9" xfId="6153" applyNumberFormat="1" applyFont="1" applyFill="1" applyBorder="1" applyAlignment="1" applyProtection="1">
      <alignment horizontal="right" vertical="center"/>
      <protection hidden="1"/>
    </xf>
    <xf numFmtId="0" fontId="73" fillId="0" borderId="9" xfId="6153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3" applyNumberFormat="1" applyFont="1" applyFill="1" applyBorder="1" applyAlignment="1" applyProtection="1">
      <alignment vertical="center" wrapText="1"/>
      <protection hidden="1"/>
    </xf>
    <xf numFmtId="171" fontId="73" fillId="0" borderId="9" xfId="6153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3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3" applyNumberFormat="1" applyFont="1" applyFill="1" applyBorder="1" applyAlignment="1" applyProtection="1">
      <alignment horizontal="right" vertical="center" wrapText="1"/>
      <protection hidden="1"/>
    </xf>
    <xf numFmtId="169" fontId="73" fillId="0" borderId="9" xfId="6153" applyNumberFormat="1" applyFont="1" applyFill="1" applyBorder="1" applyAlignment="1" applyProtection="1">
      <alignment horizontal="right" vertical="center"/>
      <protection hidden="1"/>
    </xf>
    <xf numFmtId="168" fontId="73" fillId="0" borderId="9" xfId="6153" applyNumberFormat="1" applyFont="1" applyFill="1" applyBorder="1" applyAlignment="1" applyProtection="1">
      <alignment horizontal="right" vertical="center"/>
      <protection hidden="1"/>
    </xf>
    <xf numFmtId="167" fontId="73" fillId="0" borderId="9" xfId="6153" applyNumberFormat="1" applyFont="1" applyFill="1" applyBorder="1" applyAlignment="1" applyProtection="1">
      <alignment horizontal="right" vertical="center"/>
      <protection hidden="1"/>
    </xf>
    <xf numFmtId="0" fontId="73" fillId="0" borderId="9" xfId="6153" applyNumberFormat="1" applyFont="1" applyFill="1" applyBorder="1" applyAlignment="1" applyProtection="1">
      <alignment horizontal="right" vertical="center"/>
      <protection hidden="1"/>
    </xf>
    <xf numFmtId="173" fontId="72" fillId="0" borderId="77" xfId="6153" applyNumberFormat="1" applyFont="1" applyFill="1" applyBorder="1" applyAlignment="1" applyProtection="1">
      <alignment horizontal="right" vertical="center"/>
      <protection hidden="1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173" fontId="72" fillId="0" borderId="86" xfId="6153" applyNumberFormat="1" applyFont="1" applyFill="1" applyBorder="1" applyAlignment="1" applyProtection="1">
      <alignment horizontal="right" vertical="center"/>
      <protection hidden="1"/>
    </xf>
    <xf numFmtId="0" fontId="67" fillId="33" borderId="11" xfId="0" applyFont="1" applyFill="1" applyBorder="1" applyAlignment="1">
      <alignment horizontal="left" vertical="center"/>
    </xf>
    <xf numFmtId="49" fontId="5" fillId="33" borderId="11" xfId="6" applyNumberFormat="1" applyFont="1" applyFill="1" applyBorder="1" applyAlignment="1">
      <alignment horizontal="center" vertical="center"/>
      <protection locked="0"/>
    </xf>
    <xf numFmtId="0" fontId="5" fillId="0" borderId="11" xfId="6165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6165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4" fontId="7" fillId="33" borderId="11" xfId="0" applyNumberFormat="1" applyFont="1" applyFill="1" applyBorder="1" applyAlignment="1">
      <alignment horizontal="left" vertical="center" wrapText="1"/>
    </xf>
    <xf numFmtId="0" fontId="75" fillId="33" borderId="0" xfId="1" applyFont="1" applyFill="1" applyAlignment="1">
      <alignment vertical="center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173" fontId="72" fillId="0" borderId="9" xfId="6153" applyNumberFormat="1" applyFont="1" applyFill="1" applyBorder="1" applyAlignment="1" applyProtection="1">
      <alignment horizontal="right" vertical="center"/>
      <protection hidden="1"/>
    </xf>
    <xf numFmtId="174" fontId="76" fillId="0" borderId="87" xfId="0" applyNumberFormat="1" applyFont="1" applyBorder="1" applyAlignment="1">
      <alignment horizontal="left" wrapText="1"/>
    </xf>
    <xf numFmtId="0" fontId="5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67" applyNumberFormat="1" applyFont="1" applyFill="1" applyBorder="1" applyAlignment="1" applyProtection="1">
      <alignment horizontal="left" vertical="center" wrapText="1"/>
      <protection hidden="1"/>
    </xf>
    <xf numFmtId="164" fontId="7" fillId="69" borderId="11" xfId="2" applyNumberFormat="1" applyFont="1" applyFill="1" applyBorder="1" applyAlignment="1" applyProtection="1">
      <alignment horizontal="center" vertical="center"/>
      <protection locked="0"/>
    </xf>
    <xf numFmtId="164" fontId="7" fillId="69" borderId="11" xfId="1" applyNumberFormat="1" applyFont="1" applyFill="1" applyBorder="1" applyAlignment="1">
      <alignment vertical="center"/>
    </xf>
    <xf numFmtId="173" fontId="72" fillId="0" borderId="77" xfId="6153" applyNumberFormat="1" applyFont="1" applyFill="1" applyBorder="1" applyAlignment="1" applyProtection="1">
      <alignment horizontal="right" vertical="center"/>
      <protection hidden="1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173" fontId="72" fillId="0" borderId="9" xfId="6153" applyNumberFormat="1" applyFont="1" applyFill="1" applyBorder="1" applyAlignment="1" applyProtection="1">
      <alignment horizontal="right" vertical="center"/>
      <protection hidden="1"/>
    </xf>
    <xf numFmtId="0" fontId="5" fillId="0" borderId="11" xfId="616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9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1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1" applyNumberFormat="1" applyFont="1" applyFill="1" applyBorder="1" applyAlignment="1" applyProtection="1">
      <alignment horizontal="left" vertical="center" wrapText="1"/>
      <protection hidden="1"/>
    </xf>
    <xf numFmtId="164" fontId="5" fillId="69" borderId="11" xfId="1" applyNumberFormat="1" applyFont="1" applyFill="1" applyBorder="1" applyAlignment="1">
      <alignment horizontal="center" vertical="center" wrapText="1"/>
    </xf>
    <xf numFmtId="0" fontId="7" fillId="0" borderId="8" xfId="617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3" applyNumberFormat="1" applyFont="1" applyFill="1" applyBorder="1" applyAlignment="1" applyProtection="1">
      <alignment horizontal="left" vertical="top" wrapText="1"/>
      <protection hidden="1"/>
    </xf>
    <xf numFmtId="0" fontId="7" fillId="0" borderId="8" xfId="6174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5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7" applyNumberFormat="1" applyFont="1" applyFill="1" applyBorder="1" applyAlignment="1" applyProtection="1">
      <alignment horizontal="left" vertical="center" wrapText="1"/>
      <protection hidden="1"/>
    </xf>
    <xf numFmtId="0" fontId="7" fillId="0" borderId="11" xfId="617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9" applyNumberFormat="1" applyFont="1" applyFill="1" applyBorder="1" applyAlignment="1" applyProtection="1">
      <alignment horizontal="left" vertical="top" wrapText="1"/>
      <protection hidden="1"/>
    </xf>
    <xf numFmtId="0" fontId="7" fillId="0" borderId="11" xfId="6178" applyNumberFormat="1" applyFont="1" applyFill="1" applyBorder="1" applyAlignment="1" applyProtection="1">
      <alignment horizontal="left" vertical="top" wrapText="1"/>
      <protection hidden="1"/>
    </xf>
    <xf numFmtId="0" fontId="7" fillId="0" borderId="8" xfId="6180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1" applyNumberFormat="1" applyFont="1" applyFill="1" applyBorder="1" applyAlignment="1" applyProtection="1">
      <alignment horizontal="left" vertical="center" wrapText="1"/>
      <protection hidden="1"/>
    </xf>
    <xf numFmtId="49" fontId="7" fillId="33" borderId="11" xfId="6" applyNumberFormat="1" applyFont="1" applyFill="1" applyBorder="1" applyAlignment="1">
      <alignment horizontal="right" vertical="center" wrapText="1"/>
      <protection locked="0"/>
    </xf>
    <xf numFmtId="0" fontId="7" fillId="0" borderId="8" xfId="6182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2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83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3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4" applyNumberFormat="1" applyFont="1" applyFill="1" applyBorder="1" applyAlignment="1" applyProtection="1">
      <alignment horizontal="left" vertical="top" wrapText="1"/>
      <protection hidden="1"/>
    </xf>
    <xf numFmtId="0" fontId="5" fillId="0" borderId="11" xfId="6185" applyNumberFormat="1" applyFont="1" applyFill="1" applyBorder="1" applyAlignment="1" applyProtection="1">
      <alignment horizontal="left" vertical="top" wrapText="1"/>
      <protection hidden="1"/>
    </xf>
    <xf numFmtId="0" fontId="5" fillId="0" borderId="11" xfId="618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7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8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3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3" applyNumberFormat="1" applyFont="1" applyFill="1" applyBorder="1" applyAlignment="1" applyProtection="1">
      <alignment horizontal="right" vertical="center"/>
      <protection hidden="1"/>
    </xf>
    <xf numFmtId="173" fontId="72" fillId="0" borderId="9" xfId="6153" applyNumberFormat="1" applyFont="1" applyFill="1" applyBorder="1" applyAlignment="1" applyProtection="1">
      <alignment horizontal="right" vertical="center"/>
      <protection hidden="1"/>
    </xf>
    <xf numFmtId="0" fontId="72" fillId="0" borderId="78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3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3" applyNumberFormat="1" applyFont="1" applyFill="1" applyBorder="1" applyAlignment="1" applyProtection="1">
      <alignment horizontal="left" vertical="center" wrapText="1"/>
      <protection hidden="1"/>
    </xf>
    <xf numFmtId="173" fontId="72" fillId="0" borderId="80" xfId="6153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8" fillId="33" borderId="11" xfId="1" applyFont="1" applyFill="1" applyBorder="1" applyAlignment="1">
      <alignment horizontal="center" vertical="center" wrapText="1"/>
    </xf>
  </cellXfs>
  <cellStyles count="6189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2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1"/>
    <cellStyle name="Обычный 22" xfId="6154"/>
    <cellStyle name="Обычный 23" xfId="6153"/>
    <cellStyle name="Обычный 24" xfId="6155"/>
    <cellStyle name="Обычный 25" xfId="6156"/>
    <cellStyle name="Обычный 26" xfId="6157"/>
    <cellStyle name="Обычный 27" xfId="6158"/>
    <cellStyle name="Обычный 28" xfId="6159"/>
    <cellStyle name="Обычный 29" xfId="6160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1"/>
    <cellStyle name="Обычный 31" xfId="6162"/>
    <cellStyle name="Обычный 32" xfId="6166"/>
    <cellStyle name="Обычный 33" xfId="6163"/>
    <cellStyle name="Обычный 34" xfId="6164"/>
    <cellStyle name="Обычный 35" xfId="6165"/>
    <cellStyle name="Обычный 36" xfId="6167"/>
    <cellStyle name="Обычный 37" xfId="6168"/>
    <cellStyle name="Обычный 38" xfId="6169"/>
    <cellStyle name="Обычный 39" xfId="6170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40" xfId="6171"/>
    <cellStyle name="Обычный 41" xfId="6172"/>
    <cellStyle name="Обычный 42" xfId="6173"/>
    <cellStyle name="Обычный 43" xfId="6174"/>
    <cellStyle name="Обычный 44" xfId="6175"/>
    <cellStyle name="Обычный 45" xfId="6176"/>
    <cellStyle name="Обычный 46" xfId="6177"/>
    <cellStyle name="Обычный 47" xfId="6178"/>
    <cellStyle name="Обычный 48" xfId="6179"/>
    <cellStyle name="Обычный 49" xfId="6180"/>
    <cellStyle name="Обычный 5" xfId="4498"/>
    <cellStyle name="Обычный 5 2" xfId="4499"/>
    <cellStyle name="Обычный 50" xfId="6181"/>
    <cellStyle name="Обычный 51" xfId="6182"/>
    <cellStyle name="Обычный 52" xfId="6183"/>
    <cellStyle name="Обычный 53" xfId="6184"/>
    <cellStyle name="Обычный 54" xfId="6185"/>
    <cellStyle name="Обычный 55" xfId="6186"/>
    <cellStyle name="Обычный 56" xfId="6187"/>
    <cellStyle name="Обычный 57" xfId="6188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197"/>
  <sheetViews>
    <sheetView tabSelected="1" topLeftCell="A187" zoomScale="86" zoomScaleNormal="86" zoomScaleSheetLayoutView="100" workbookViewId="0">
      <selection activeCell="K44" sqref="K44"/>
    </sheetView>
  </sheetViews>
  <sheetFormatPr defaultRowHeight="15.75"/>
  <cols>
    <col min="1" max="1" width="57.12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0" width="12" style="50" customWidth="1"/>
    <col min="11" max="11" width="11.25" style="50" customWidth="1"/>
    <col min="12" max="12" width="11.125" style="11" customWidth="1"/>
    <col min="13" max="13" width="21" style="11" customWidth="1"/>
    <col min="14" max="16" width="0" style="11" hidden="1" customWidth="1"/>
    <col min="17" max="17" width="9" style="11" hidden="1" customWidth="1"/>
    <col min="18" max="43" width="0" style="11" hidden="1" customWidth="1"/>
    <col min="44" max="16384" width="9" style="11"/>
  </cols>
  <sheetData>
    <row r="1" spans="1:43" ht="31.5" customHeight="1">
      <c r="L1" s="4"/>
    </row>
    <row r="2" spans="1:43" ht="69" customHeight="1">
      <c r="A2" s="175" t="s">
        <v>368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43">
      <c r="A3" s="1"/>
      <c r="B3" s="1"/>
      <c r="C3" s="1"/>
      <c r="D3" s="1"/>
      <c r="E3" s="1"/>
      <c r="F3" s="1"/>
      <c r="G3" s="1"/>
      <c r="H3" s="1"/>
      <c r="I3" s="1"/>
      <c r="J3" s="52"/>
      <c r="K3" s="52"/>
    </row>
    <row r="4" spans="1:43">
      <c r="J4" s="51"/>
      <c r="K4" s="51"/>
      <c r="L4" s="66" t="s">
        <v>0</v>
      </c>
    </row>
    <row r="5" spans="1:43" ht="34.5" customHeight="1">
      <c r="A5" s="176" t="s">
        <v>1</v>
      </c>
      <c r="B5" s="179" t="s">
        <v>2</v>
      </c>
      <c r="C5" s="180"/>
      <c r="D5" s="180"/>
      <c r="E5" s="180"/>
      <c r="F5" s="180"/>
      <c r="G5" s="180"/>
      <c r="H5" s="180"/>
      <c r="I5" s="181"/>
      <c r="J5" s="189" t="s">
        <v>13</v>
      </c>
      <c r="K5" s="189"/>
      <c r="L5" s="189"/>
    </row>
    <row r="6" spans="1:43" ht="40.5" customHeight="1" thickBot="1">
      <c r="A6" s="177"/>
      <c r="B6" s="183" t="s">
        <v>3</v>
      </c>
      <c r="C6" s="185" t="s">
        <v>4</v>
      </c>
      <c r="D6" s="185"/>
      <c r="E6" s="185"/>
      <c r="F6" s="185"/>
      <c r="G6" s="185"/>
      <c r="H6" s="185" t="s">
        <v>5</v>
      </c>
      <c r="I6" s="185"/>
      <c r="J6" s="182" t="s">
        <v>364</v>
      </c>
      <c r="K6" s="182" t="s">
        <v>369</v>
      </c>
      <c r="L6" s="188" t="s">
        <v>305</v>
      </c>
    </row>
    <row r="7" spans="1:43" ht="99" customHeight="1" thickBot="1">
      <c r="A7" s="178"/>
      <c r="B7" s="184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82"/>
      <c r="K7" s="182"/>
      <c r="L7" s="188"/>
      <c r="N7" s="46" t="s">
        <v>209</v>
      </c>
      <c r="O7" s="46" t="s">
        <v>210</v>
      </c>
      <c r="P7" s="46" t="s">
        <v>211</v>
      </c>
      <c r="Q7" s="46" t="s">
        <v>212</v>
      </c>
      <c r="R7" s="46" t="s">
        <v>213</v>
      </c>
      <c r="S7" s="46" t="s">
        <v>214</v>
      </c>
      <c r="T7" s="46" t="s">
        <v>215</v>
      </c>
      <c r="U7" s="46" t="s">
        <v>216</v>
      </c>
      <c r="V7" s="46" t="s">
        <v>217</v>
      </c>
      <c r="W7" s="46" t="s">
        <v>218</v>
      </c>
      <c r="X7" s="46" t="s">
        <v>219</v>
      </c>
      <c r="Y7" s="46" t="s">
        <v>220</v>
      </c>
      <c r="Z7" s="46" t="s">
        <v>221</v>
      </c>
      <c r="AA7" s="46" t="s">
        <v>222</v>
      </c>
      <c r="AB7" s="46" t="s">
        <v>223</v>
      </c>
      <c r="AC7" s="46" t="s">
        <v>224</v>
      </c>
      <c r="AD7" s="46" t="s">
        <v>225</v>
      </c>
      <c r="AE7" s="49" t="s">
        <v>226</v>
      </c>
      <c r="AF7" s="46" t="s">
        <v>227</v>
      </c>
      <c r="AG7" s="46" t="s">
        <v>228</v>
      </c>
      <c r="AH7" s="48" t="s">
        <v>229</v>
      </c>
      <c r="AI7" s="46" t="s">
        <v>230</v>
      </c>
      <c r="AJ7" s="46" t="s">
        <v>231</v>
      </c>
      <c r="AK7" s="47" t="s">
        <v>232</v>
      </c>
      <c r="AL7" s="46" t="s">
        <v>233</v>
      </c>
      <c r="AM7" s="46" t="s">
        <v>234</v>
      </c>
      <c r="AN7" s="46" t="s">
        <v>235</v>
      </c>
      <c r="AO7" s="46" t="s">
        <v>236</v>
      </c>
      <c r="AP7" s="46" t="s">
        <v>237</v>
      </c>
      <c r="AQ7" s="46" t="s">
        <v>238</v>
      </c>
    </row>
    <row r="8" spans="1:43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3">
        <f t="shared" ref="J8:K8" si="0">J9</f>
        <v>244054.80000000005</v>
      </c>
      <c r="K8" s="53">
        <f t="shared" si="0"/>
        <v>296899.7</v>
      </c>
      <c r="L8" s="65">
        <f>SUM(K8/J8)*100</f>
        <v>121.6528828771243</v>
      </c>
      <c r="M8" s="123"/>
      <c r="N8" s="186" t="s">
        <v>239</v>
      </c>
      <c r="O8" s="186"/>
      <c r="P8" s="186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</row>
    <row r="9" spans="1:43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3">
        <f>J10+J20+J28+J47+J60+J67+J80+J85+J92+J99+J142</f>
        <v>244054.80000000005</v>
      </c>
      <c r="K9" s="53">
        <f>K10+K20+K28+K47+K60+K67+K80+K85+K92+K99+K142</f>
        <v>296899.7</v>
      </c>
      <c r="L9" s="65">
        <f t="shared" ref="L9:L59" si="1">SUM(K9/J9)*100</f>
        <v>121.6528828771243</v>
      </c>
      <c r="N9" s="173" t="s">
        <v>240</v>
      </c>
      <c r="O9" s="173"/>
      <c r="P9" s="173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</row>
    <row r="10" spans="1:43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3">
        <f>SUM(J11:J19)</f>
        <v>178011.5</v>
      </c>
      <c r="K10" s="53">
        <f>SUM(K11:K19)</f>
        <v>194758.60000000003</v>
      </c>
      <c r="L10" s="65">
        <f t="shared" si="1"/>
        <v>109.407875333897</v>
      </c>
      <c r="N10" s="173" t="s">
        <v>241</v>
      </c>
      <c r="O10" s="173"/>
      <c r="P10" s="173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</row>
    <row r="11" spans="1:43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4">
        <v>175874.9</v>
      </c>
      <c r="K11" s="54">
        <v>108881.8</v>
      </c>
      <c r="L11" s="64">
        <f t="shared" si="1"/>
        <v>61.908663487513003</v>
      </c>
      <c r="N11" s="57" t="s">
        <v>239</v>
      </c>
      <c r="O11" s="57" t="s">
        <v>240</v>
      </c>
      <c r="P11" s="57" t="s">
        <v>241</v>
      </c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4"/>
      <c r="AD11" s="43"/>
      <c r="AE11" s="41"/>
      <c r="AF11" s="58"/>
      <c r="AG11" s="41"/>
      <c r="AH11" s="41"/>
      <c r="AI11" s="42"/>
      <c r="AJ11" s="41"/>
      <c r="AK11" s="40" t="s">
        <v>242</v>
      </c>
      <c r="AL11" s="39"/>
      <c r="AM11" s="38"/>
      <c r="AN11" s="37"/>
      <c r="AO11" s="36"/>
      <c r="AP11" s="35"/>
      <c r="AQ11" s="34"/>
    </row>
    <row r="12" spans="1:43" s="16" customFormat="1" ht="144" customHeight="1">
      <c r="A12" s="17" t="s">
        <v>174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28</v>
      </c>
      <c r="G12" s="15" t="s">
        <v>20</v>
      </c>
      <c r="H12" s="15" t="s">
        <v>18</v>
      </c>
      <c r="I12" s="15" t="s">
        <v>24</v>
      </c>
      <c r="J12" s="95">
        <v>236.9</v>
      </c>
      <c r="K12" s="95">
        <v>227.6</v>
      </c>
      <c r="L12" s="64">
        <f t="shared" si="1"/>
        <v>96.074292950612076</v>
      </c>
      <c r="N12" s="57" t="s">
        <v>239</v>
      </c>
      <c r="O12" s="57" t="s">
        <v>240</v>
      </c>
      <c r="P12" s="57" t="s">
        <v>241</v>
      </c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4"/>
      <c r="AD12" s="43"/>
      <c r="AE12" s="41"/>
      <c r="AF12" s="58"/>
      <c r="AG12" s="41"/>
      <c r="AH12" s="41"/>
      <c r="AI12" s="42"/>
      <c r="AJ12" s="41"/>
      <c r="AK12" s="40" t="s">
        <v>242</v>
      </c>
      <c r="AL12" s="39"/>
      <c r="AM12" s="38"/>
      <c r="AN12" s="37"/>
      <c r="AO12" s="36"/>
      <c r="AP12" s="35"/>
      <c r="AQ12" s="34"/>
    </row>
    <row r="13" spans="1:43" s="16" customFormat="1" ht="67.5" customHeight="1">
      <c r="A13" s="96" t="s">
        <v>29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30</v>
      </c>
      <c r="G13" s="15" t="s">
        <v>20</v>
      </c>
      <c r="H13" s="15" t="s">
        <v>18</v>
      </c>
      <c r="I13" s="15" t="s">
        <v>24</v>
      </c>
      <c r="J13" s="54">
        <v>1488.5</v>
      </c>
      <c r="K13" s="54">
        <v>3118.1</v>
      </c>
      <c r="L13" s="64">
        <f t="shared" si="1"/>
        <v>209.47934161907961</v>
      </c>
      <c r="N13" s="57" t="s">
        <v>239</v>
      </c>
      <c r="O13" s="57" t="s">
        <v>240</v>
      </c>
      <c r="P13" s="57" t="s">
        <v>241</v>
      </c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4"/>
      <c r="AD13" s="43"/>
      <c r="AE13" s="41"/>
      <c r="AF13" s="58"/>
      <c r="AG13" s="41"/>
      <c r="AH13" s="41"/>
      <c r="AI13" s="42"/>
      <c r="AJ13" s="41"/>
      <c r="AK13" s="40" t="s">
        <v>242</v>
      </c>
      <c r="AL13" s="39"/>
      <c r="AM13" s="38"/>
      <c r="AN13" s="37"/>
      <c r="AO13" s="36"/>
      <c r="AP13" s="35"/>
      <c r="AQ13" s="34"/>
    </row>
    <row r="14" spans="1:43" s="16" customFormat="1" ht="117.75" customHeight="1">
      <c r="A14" s="14" t="s">
        <v>31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32</v>
      </c>
      <c r="G14" s="15" t="s">
        <v>20</v>
      </c>
      <c r="H14" s="15" t="s">
        <v>18</v>
      </c>
      <c r="I14" s="15" t="s">
        <v>24</v>
      </c>
      <c r="J14" s="54">
        <v>160.5</v>
      </c>
      <c r="K14" s="54">
        <v>332.6</v>
      </c>
      <c r="L14" s="64">
        <f t="shared" si="1"/>
        <v>207.2274143302181</v>
      </c>
      <c r="N14" s="57" t="s">
        <v>239</v>
      </c>
      <c r="O14" s="57" t="s">
        <v>243</v>
      </c>
      <c r="P14" s="57" t="s">
        <v>244</v>
      </c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4"/>
      <c r="AD14" s="43"/>
      <c r="AE14" s="41"/>
      <c r="AF14" s="58"/>
      <c r="AG14" s="41"/>
      <c r="AH14" s="41"/>
      <c r="AI14" s="42"/>
      <c r="AJ14" s="41"/>
      <c r="AK14" s="40" t="s">
        <v>242</v>
      </c>
      <c r="AL14" s="39"/>
      <c r="AM14" s="38"/>
      <c r="AN14" s="37"/>
      <c r="AO14" s="36"/>
      <c r="AP14" s="35"/>
      <c r="AQ14" s="34"/>
    </row>
    <row r="15" spans="1:43" ht="72" customHeight="1">
      <c r="A15" s="17" t="s">
        <v>306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88</v>
      </c>
      <c r="G15" s="15" t="s">
        <v>20</v>
      </c>
      <c r="H15" s="15" t="s">
        <v>18</v>
      </c>
      <c r="I15" s="15" t="s">
        <v>24</v>
      </c>
      <c r="J15" s="54">
        <v>191.2</v>
      </c>
      <c r="K15" s="54">
        <v>1237.8</v>
      </c>
      <c r="L15" s="64">
        <f t="shared" si="1"/>
        <v>647.38493723849376</v>
      </c>
      <c r="N15" s="57"/>
      <c r="O15" s="57"/>
      <c r="P15" s="57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4"/>
      <c r="AD15" s="43"/>
      <c r="AE15" s="41"/>
      <c r="AF15" s="58"/>
      <c r="AG15" s="41"/>
      <c r="AH15" s="41"/>
      <c r="AI15" s="42"/>
      <c r="AJ15" s="41"/>
      <c r="AK15" s="40"/>
      <c r="AL15" s="39"/>
      <c r="AM15" s="38"/>
      <c r="AN15" s="37"/>
      <c r="AO15" s="36"/>
      <c r="AP15" s="35"/>
      <c r="AQ15" s="34"/>
    </row>
    <row r="16" spans="1:43" ht="98.25" customHeight="1">
      <c r="A16" s="17" t="s">
        <v>312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60</v>
      </c>
      <c r="G16" s="15" t="s">
        <v>20</v>
      </c>
      <c r="H16" s="15" t="s">
        <v>18</v>
      </c>
      <c r="I16" s="15" t="s">
        <v>24</v>
      </c>
      <c r="J16" s="54">
        <v>59.5</v>
      </c>
      <c r="K16" s="54">
        <v>129</v>
      </c>
      <c r="L16" s="64">
        <v>0</v>
      </c>
      <c r="N16" s="57"/>
      <c r="O16" s="57"/>
      <c r="P16" s="57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4"/>
      <c r="AD16" s="43"/>
      <c r="AE16" s="41"/>
      <c r="AF16" s="58"/>
      <c r="AG16" s="41"/>
      <c r="AH16" s="41"/>
      <c r="AI16" s="42"/>
      <c r="AJ16" s="41"/>
      <c r="AK16" s="40"/>
      <c r="AL16" s="39"/>
      <c r="AM16" s="38"/>
      <c r="AN16" s="37"/>
      <c r="AO16" s="36"/>
      <c r="AP16" s="35"/>
      <c r="AQ16" s="34"/>
    </row>
    <row r="17" spans="1:43" ht="349.5" customHeight="1">
      <c r="A17" s="142" t="s">
        <v>371</v>
      </c>
      <c r="B17" s="15" t="s">
        <v>22</v>
      </c>
      <c r="C17" s="15" t="s">
        <v>14</v>
      </c>
      <c r="D17" s="15" t="s">
        <v>20</v>
      </c>
      <c r="E17" s="15" t="s">
        <v>23</v>
      </c>
      <c r="F17" s="15" t="s">
        <v>96</v>
      </c>
      <c r="G17" s="15" t="s">
        <v>20</v>
      </c>
      <c r="H17" s="15" t="s">
        <v>18</v>
      </c>
      <c r="I17" s="15" t="s">
        <v>24</v>
      </c>
      <c r="J17" s="54">
        <v>0</v>
      </c>
      <c r="K17" s="54">
        <v>255.5</v>
      </c>
      <c r="L17" s="64"/>
      <c r="N17" s="57"/>
      <c r="O17" s="57"/>
      <c r="P17" s="57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4"/>
      <c r="AD17" s="43"/>
      <c r="AE17" s="41"/>
      <c r="AF17" s="58"/>
      <c r="AG17" s="41"/>
      <c r="AH17" s="41"/>
      <c r="AI17" s="42"/>
      <c r="AJ17" s="41"/>
      <c r="AK17" s="40"/>
      <c r="AL17" s="39"/>
      <c r="AM17" s="38"/>
      <c r="AN17" s="37"/>
      <c r="AO17" s="36"/>
      <c r="AP17" s="35"/>
      <c r="AQ17" s="34"/>
    </row>
    <row r="18" spans="1:43" ht="291.75" customHeight="1">
      <c r="A18" s="144" t="s">
        <v>372</v>
      </c>
      <c r="B18" s="15" t="s">
        <v>22</v>
      </c>
      <c r="C18" s="15" t="s">
        <v>20</v>
      </c>
      <c r="D18" s="15" t="s">
        <v>20</v>
      </c>
      <c r="E18" s="15" t="s">
        <v>23</v>
      </c>
      <c r="F18" s="15" t="s">
        <v>100</v>
      </c>
      <c r="G18" s="15" t="s">
        <v>20</v>
      </c>
      <c r="H18" s="15" t="s">
        <v>18</v>
      </c>
      <c r="I18" s="15" t="s">
        <v>24</v>
      </c>
      <c r="J18" s="54">
        <v>0</v>
      </c>
      <c r="K18" s="54">
        <v>27.1</v>
      </c>
      <c r="L18" s="64"/>
      <c r="N18" s="57"/>
      <c r="O18" s="57"/>
      <c r="P18" s="57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4"/>
      <c r="AD18" s="43"/>
      <c r="AE18" s="41"/>
      <c r="AF18" s="58"/>
      <c r="AG18" s="41"/>
      <c r="AH18" s="41"/>
      <c r="AI18" s="42"/>
      <c r="AJ18" s="41"/>
      <c r="AK18" s="40"/>
      <c r="AL18" s="39"/>
      <c r="AM18" s="38"/>
      <c r="AN18" s="37"/>
      <c r="AO18" s="36"/>
      <c r="AP18" s="35"/>
      <c r="AQ18" s="34"/>
    </row>
    <row r="19" spans="1:43" ht="114" customHeight="1">
      <c r="A19" s="143" t="s">
        <v>373</v>
      </c>
      <c r="B19" s="15" t="s">
        <v>22</v>
      </c>
      <c r="C19" s="15" t="s">
        <v>20</v>
      </c>
      <c r="D19" s="15" t="s">
        <v>20</v>
      </c>
      <c r="E19" s="15" t="s">
        <v>23</v>
      </c>
      <c r="F19" s="15" t="s">
        <v>374</v>
      </c>
      <c r="G19" s="15" t="s">
        <v>20</v>
      </c>
      <c r="H19" s="15" t="s">
        <v>18</v>
      </c>
      <c r="I19" s="15" t="s">
        <v>24</v>
      </c>
      <c r="J19" s="54">
        <v>0</v>
      </c>
      <c r="K19" s="54">
        <v>80549.100000000006</v>
      </c>
      <c r="L19" s="64"/>
      <c r="N19" s="57"/>
      <c r="O19" s="57"/>
      <c r="P19" s="57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4"/>
      <c r="AD19" s="43"/>
      <c r="AE19" s="41"/>
      <c r="AF19" s="58"/>
      <c r="AG19" s="41"/>
      <c r="AH19" s="41"/>
      <c r="AI19" s="42"/>
      <c r="AJ19" s="41"/>
      <c r="AK19" s="40"/>
      <c r="AL19" s="39"/>
      <c r="AM19" s="38"/>
      <c r="AN19" s="37"/>
      <c r="AO19" s="36"/>
      <c r="AP19" s="35"/>
      <c r="AQ19" s="34"/>
    </row>
    <row r="20" spans="1:43" s="16" customFormat="1" ht="53.25" customHeight="1">
      <c r="A20" s="12" t="s">
        <v>176</v>
      </c>
      <c r="B20" s="13" t="s">
        <v>16</v>
      </c>
      <c r="C20" s="13" t="s">
        <v>14</v>
      </c>
      <c r="D20" s="13" t="s">
        <v>37</v>
      </c>
      <c r="E20" s="13" t="s">
        <v>17</v>
      </c>
      <c r="F20" s="13" t="s">
        <v>16</v>
      </c>
      <c r="G20" s="13" t="s">
        <v>17</v>
      </c>
      <c r="H20" s="13" t="s">
        <v>18</v>
      </c>
      <c r="I20" s="13" t="s">
        <v>16</v>
      </c>
      <c r="J20" s="53">
        <f>J21+J26</f>
        <v>8807.2000000000007</v>
      </c>
      <c r="K20" s="53">
        <f>K21+K26</f>
        <v>10312.599999999999</v>
      </c>
      <c r="L20" s="65">
        <f t="shared" si="1"/>
        <v>117.09283313652463</v>
      </c>
      <c r="N20" s="57" t="s">
        <v>239</v>
      </c>
      <c r="O20" s="57" t="s">
        <v>243</v>
      </c>
      <c r="P20" s="57" t="s">
        <v>244</v>
      </c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4"/>
      <c r="AD20" s="43"/>
      <c r="AE20" s="41"/>
      <c r="AF20" s="58"/>
      <c r="AG20" s="41"/>
      <c r="AH20" s="41"/>
      <c r="AI20" s="42"/>
      <c r="AJ20" s="41"/>
      <c r="AK20" s="40" t="s">
        <v>242</v>
      </c>
      <c r="AL20" s="39"/>
      <c r="AM20" s="38"/>
      <c r="AN20" s="37"/>
      <c r="AO20" s="36"/>
      <c r="AP20" s="35"/>
      <c r="AQ20" s="34"/>
    </row>
    <row r="21" spans="1:43" s="16" customFormat="1" ht="52.5" customHeight="1">
      <c r="A21" s="12" t="s">
        <v>177</v>
      </c>
      <c r="B21" s="13" t="s">
        <v>16</v>
      </c>
      <c r="C21" s="13" t="s">
        <v>14</v>
      </c>
      <c r="D21" s="13" t="s">
        <v>37</v>
      </c>
      <c r="E21" s="13" t="s">
        <v>23</v>
      </c>
      <c r="F21" s="13" t="s">
        <v>16</v>
      </c>
      <c r="G21" s="13" t="s">
        <v>20</v>
      </c>
      <c r="H21" s="13" t="s">
        <v>18</v>
      </c>
      <c r="I21" s="13" t="s">
        <v>24</v>
      </c>
      <c r="J21" s="53">
        <f t="shared" ref="J21" si="2">J22+J23+J25+J24</f>
        <v>8807.2000000000007</v>
      </c>
      <c r="K21" s="53">
        <f t="shared" ref="K21" si="3">K22+K23+K25+K24</f>
        <v>9998.2999999999993</v>
      </c>
      <c r="L21" s="65">
        <f t="shared" si="1"/>
        <v>113.52416204923243</v>
      </c>
      <c r="N21" s="57" t="s">
        <v>239</v>
      </c>
      <c r="O21" s="57" t="s">
        <v>243</v>
      </c>
      <c r="P21" s="57" t="s">
        <v>244</v>
      </c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4"/>
      <c r="AD21" s="43"/>
      <c r="AE21" s="41"/>
      <c r="AF21" s="58"/>
      <c r="AG21" s="41"/>
      <c r="AH21" s="41"/>
      <c r="AI21" s="42"/>
      <c r="AJ21" s="41"/>
      <c r="AK21" s="40" t="s">
        <v>242</v>
      </c>
      <c r="AL21" s="39"/>
      <c r="AM21" s="38"/>
      <c r="AN21" s="37"/>
      <c r="AO21" s="36"/>
      <c r="AP21" s="35"/>
      <c r="AQ21" s="34"/>
    </row>
    <row r="22" spans="1:43" ht="102" customHeight="1">
      <c r="A22" s="14" t="s">
        <v>178</v>
      </c>
      <c r="B22" s="15" t="s">
        <v>91</v>
      </c>
      <c r="C22" s="15" t="s">
        <v>14</v>
      </c>
      <c r="D22" s="15" t="s">
        <v>37</v>
      </c>
      <c r="E22" s="15" t="s">
        <v>23</v>
      </c>
      <c r="F22" s="15" t="s">
        <v>179</v>
      </c>
      <c r="G22" s="15" t="s">
        <v>20</v>
      </c>
      <c r="H22" s="15" t="s">
        <v>18</v>
      </c>
      <c r="I22" s="15" t="s">
        <v>24</v>
      </c>
      <c r="J22" s="54">
        <v>4570.1000000000004</v>
      </c>
      <c r="K22" s="54">
        <v>5060</v>
      </c>
      <c r="L22" s="64">
        <f t="shared" si="1"/>
        <v>110.71967790639154</v>
      </c>
      <c r="N22" s="173" t="s">
        <v>245</v>
      </c>
      <c r="O22" s="173"/>
      <c r="P22" s="173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</row>
    <row r="23" spans="1:43" ht="109.9" customHeight="1">
      <c r="A23" s="14" t="s">
        <v>180</v>
      </c>
      <c r="B23" s="15" t="s">
        <v>91</v>
      </c>
      <c r="C23" s="15" t="s">
        <v>14</v>
      </c>
      <c r="D23" s="15" t="s">
        <v>37</v>
      </c>
      <c r="E23" s="15" t="s">
        <v>23</v>
      </c>
      <c r="F23" s="15" t="s">
        <v>181</v>
      </c>
      <c r="G23" s="15" t="s">
        <v>20</v>
      </c>
      <c r="H23" s="15" t="s">
        <v>18</v>
      </c>
      <c r="I23" s="15" t="s">
        <v>24</v>
      </c>
      <c r="J23" s="54">
        <v>26.1</v>
      </c>
      <c r="K23" s="54">
        <v>29.5</v>
      </c>
      <c r="L23" s="64">
        <f t="shared" si="1"/>
        <v>113.02681992337165</v>
      </c>
      <c r="N23" s="173" t="s">
        <v>246</v>
      </c>
      <c r="O23" s="173"/>
      <c r="P23" s="173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</row>
    <row r="24" spans="1:43" ht="102.75" customHeight="1">
      <c r="A24" s="18" t="s">
        <v>182</v>
      </c>
      <c r="B24" s="15" t="s">
        <v>91</v>
      </c>
      <c r="C24" s="15" t="s">
        <v>14</v>
      </c>
      <c r="D24" s="15" t="s">
        <v>37</v>
      </c>
      <c r="E24" s="15" t="s">
        <v>23</v>
      </c>
      <c r="F24" s="15" t="s">
        <v>183</v>
      </c>
      <c r="G24" s="15" t="s">
        <v>20</v>
      </c>
      <c r="H24" s="15" t="s">
        <v>18</v>
      </c>
      <c r="I24" s="15" t="s">
        <v>24</v>
      </c>
      <c r="J24" s="54">
        <v>4800.8999999999996</v>
      </c>
      <c r="K24" s="54">
        <v>5424.1</v>
      </c>
      <c r="L24" s="64">
        <f t="shared" si="1"/>
        <v>112.9808994146931</v>
      </c>
      <c r="N24" s="57" t="s">
        <v>239</v>
      </c>
      <c r="O24" s="57" t="s">
        <v>245</v>
      </c>
      <c r="P24" s="57" t="s">
        <v>246</v>
      </c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4"/>
      <c r="AD24" s="43"/>
      <c r="AE24" s="41"/>
      <c r="AF24" s="58"/>
      <c r="AG24" s="41"/>
      <c r="AH24" s="41"/>
      <c r="AI24" s="42"/>
      <c r="AJ24" s="41"/>
      <c r="AK24" s="40" t="s">
        <v>242</v>
      </c>
      <c r="AL24" s="39"/>
      <c r="AM24" s="38"/>
      <c r="AN24" s="37"/>
      <c r="AO24" s="36"/>
      <c r="AP24" s="35"/>
      <c r="AQ24" s="34"/>
    </row>
    <row r="25" spans="1:43" ht="99" customHeight="1">
      <c r="A25" s="14" t="s">
        <v>184</v>
      </c>
      <c r="B25" s="15" t="s">
        <v>91</v>
      </c>
      <c r="C25" s="15" t="s">
        <v>14</v>
      </c>
      <c r="D25" s="15" t="s">
        <v>37</v>
      </c>
      <c r="E25" s="15" t="s">
        <v>23</v>
      </c>
      <c r="F25" s="15" t="s">
        <v>185</v>
      </c>
      <c r="G25" s="15" t="s">
        <v>20</v>
      </c>
      <c r="H25" s="15" t="s">
        <v>18</v>
      </c>
      <c r="I25" s="15" t="s">
        <v>24</v>
      </c>
      <c r="J25" s="54">
        <v>-589.9</v>
      </c>
      <c r="K25" s="54">
        <v>-515.29999999999995</v>
      </c>
      <c r="L25" s="64">
        <f t="shared" si="1"/>
        <v>87.353788777758936</v>
      </c>
      <c r="N25" s="57" t="s">
        <v>239</v>
      </c>
      <c r="O25" s="57" t="s">
        <v>245</v>
      </c>
      <c r="P25" s="57" t="s">
        <v>246</v>
      </c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4"/>
      <c r="AD25" s="43"/>
      <c r="AE25" s="41"/>
      <c r="AF25" s="58"/>
      <c r="AG25" s="41"/>
      <c r="AH25" s="41"/>
      <c r="AI25" s="42"/>
      <c r="AJ25" s="41"/>
      <c r="AK25" s="40" t="s">
        <v>242</v>
      </c>
      <c r="AL25" s="39"/>
      <c r="AM25" s="38"/>
      <c r="AN25" s="37"/>
      <c r="AO25" s="36"/>
      <c r="AP25" s="35"/>
      <c r="AQ25" s="34"/>
    </row>
    <row r="26" spans="1:43" ht="30.75" customHeight="1">
      <c r="A26" s="161" t="s">
        <v>397</v>
      </c>
      <c r="B26" s="13" t="s">
        <v>16</v>
      </c>
      <c r="C26" s="13" t="s">
        <v>14</v>
      </c>
      <c r="D26" s="13" t="s">
        <v>37</v>
      </c>
      <c r="E26" s="13" t="s">
        <v>17</v>
      </c>
      <c r="F26" s="13" t="s">
        <v>18</v>
      </c>
      <c r="G26" s="13" t="s">
        <v>17</v>
      </c>
      <c r="H26" s="13" t="s">
        <v>18</v>
      </c>
      <c r="I26" s="13" t="s">
        <v>24</v>
      </c>
      <c r="J26" s="53">
        <f>SUM(J27)</f>
        <v>0</v>
      </c>
      <c r="K26" s="53">
        <f>SUM(K27)</f>
        <v>314.3</v>
      </c>
      <c r="L26" s="65">
        <v>0</v>
      </c>
      <c r="N26" s="57"/>
      <c r="O26" s="57"/>
      <c r="P26" s="57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4"/>
      <c r="AD26" s="43"/>
      <c r="AE26" s="41"/>
      <c r="AF26" s="58"/>
      <c r="AG26" s="41"/>
      <c r="AH26" s="41"/>
      <c r="AI26" s="42"/>
      <c r="AJ26" s="41"/>
      <c r="AK26" s="40"/>
      <c r="AL26" s="39"/>
      <c r="AM26" s="38"/>
      <c r="AN26" s="37"/>
      <c r="AO26" s="36"/>
      <c r="AP26" s="35"/>
      <c r="AQ26" s="34"/>
    </row>
    <row r="27" spans="1:43" ht="54.75" customHeight="1">
      <c r="A27" s="162" t="s">
        <v>398</v>
      </c>
      <c r="B27" s="15" t="s">
        <v>22</v>
      </c>
      <c r="C27" s="15" t="s">
        <v>14</v>
      </c>
      <c r="D27" s="15" t="s">
        <v>37</v>
      </c>
      <c r="E27" s="15" t="s">
        <v>37</v>
      </c>
      <c r="F27" s="15" t="s">
        <v>18</v>
      </c>
      <c r="G27" s="15" t="s">
        <v>20</v>
      </c>
      <c r="H27" s="15" t="s">
        <v>170</v>
      </c>
      <c r="I27" s="15" t="s">
        <v>24</v>
      </c>
      <c r="J27" s="54">
        <v>0</v>
      </c>
      <c r="K27" s="54">
        <v>314.3</v>
      </c>
      <c r="L27" s="64">
        <v>0</v>
      </c>
      <c r="N27" s="57"/>
      <c r="O27" s="57"/>
      <c r="P27" s="57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4"/>
      <c r="AD27" s="43"/>
      <c r="AE27" s="41"/>
      <c r="AF27" s="58"/>
      <c r="AG27" s="41"/>
      <c r="AH27" s="41"/>
      <c r="AI27" s="42"/>
      <c r="AJ27" s="41"/>
      <c r="AK27" s="40"/>
      <c r="AL27" s="39"/>
      <c r="AM27" s="38"/>
      <c r="AN27" s="37"/>
      <c r="AO27" s="36"/>
      <c r="AP27" s="35"/>
      <c r="AQ27" s="34"/>
    </row>
    <row r="28" spans="1:43" s="16" customFormat="1" ht="27.75" customHeight="1">
      <c r="A28" s="12" t="s">
        <v>33</v>
      </c>
      <c r="B28" s="13" t="s">
        <v>16</v>
      </c>
      <c r="C28" s="13" t="s">
        <v>14</v>
      </c>
      <c r="D28" s="13" t="s">
        <v>34</v>
      </c>
      <c r="E28" s="13" t="s">
        <v>17</v>
      </c>
      <c r="F28" s="13" t="s">
        <v>16</v>
      </c>
      <c r="G28" s="13" t="s">
        <v>17</v>
      </c>
      <c r="H28" s="13" t="s">
        <v>18</v>
      </c>
      <c r="I28" s="13" t="s">
        <v>16</v>
      </c>
      <c r="J28" s="53">
        <f>J29+J39+J42+J44</f>
        <v>27963.9</v>
      </c>
      <c r="K28" s="53">
        <f>K29+K39+K42+K44</f>
        <v>52555.7</v>
      </c>
      <c r="L28" s="65">
        <f t="shared" si="1"/>
        <v>187.94123852538448</v>
      </c>
      <c r="N28" s="57" t="s">
        <v>239</v>
      </c>
      <c r="O28" s="57" t="s">
        <v>245</v>
      </c>
      <c r="P28" s="57" t="s">
        <v>246</v>
      </c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4"/>
      <c r="AD28" s="43"/>
      <c r="AE28" s="41"/>
      <c r="AF28" s="58"/>
      <c r="AG28" s="41"/>
      <c r="AH28" s="41"/>
      <c r="AI28" s="42"/>
      <c r="AJ28" s="41"/>
      <c r="AK28" s="40" t="s">
        <v>242</v>
      </c>
      <c r="AL28" s="39"/>
      <c r="AM28" s="38"/>
      <c r="AN28" s="37"/>
      <c r="AO28" s="36"/>
      <c r="AP28" s="35"/>
      <c r="AQ28" s="34"/>
    </row>
    <row r="29" spans="1:43" s="16" customFormat="1" ht="45.75" customHeight="1">
      <c r="A29" s="12" t="s">
        <v>301</v>
      </c>
      <c r="B29" s="13" t="s">
        <v>16</v>
      </c>
      <c r="C29" s="13" t="s">
        <v>14</v>
      </c>
      <c r="D29" s="13" t="s">
        <v>34</v>
      </c>
      <c r="E29" s="13" t="s">
        <v>20</v>
      </c>
      <c r="F29" s="13" t="s">
        <v>16</v>
      </c>
      <c r="G29" s="13" t="s">
        <v>17</v>
      </c>
      <c r="H29" s="13" t="s">
        <v>18</v>
      </c>
      <c r="I29" s="13" t="s">
        <v>24</v>
      </c>
      <c r="J29" s="53">
        <f>SUM(J30:J38)</f>
        <v>2404.9</v>
      </c>
      <c r="K29" s="53">
        <f>SUM(K30:K38)</f>
        <v>1997.5</v>
      </c>
      <c r="L29" s="65">
        <v>0</v>
      </c>
      <c r="N29" s="57"/>
      <c r="O29" s="57"/>
      <c r="P29" s="57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4"/>
      <c r="AD29" s="43"/>
      <c r="AE29" s="41"/>
      <c r="AF29" s="58"/>
      <c r="AG29" s="41"/>
      <c r="AH29" s="41"/>
      <c r="AI29" s="42"/>
      <c r="AJ29" s="41"/>
      <c r="AK29" s="40"/>
      <c r="AL29" s="39"/>
      <c r="AM29" s="38"/>
      <c r="AN29" s="37"/>
      <c r="AO29" s="36"/>
      <c r="AP29" s="35"/>
      <c r="AQ29" s="34"/>
    </row>
    <row r="30" spans="1:43" s="16" customFormat="1" ht="86.25" customHeight="1">
      <c r="A30" s="59" t="s">
        <v>247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302</v>
      </c>
      <c r="G30" s="15" t="s">
        <v>20</v>
      </c>
      <c r="H30" s="15" t="s">
        <v>170</v>
      </c>
      <c r="I30" s="15" t="s">
        <v>24</v>
      </c>
      <c r="J30" s="54">
        <v>1356.9</v>
      </c>
      <c r="K30" s="54">
        <v>1260.0999999999999</v>
      </c>
      <c r="L30" s="64">
        <v>0</v>
      </c>
      <c r="N30" s="57"/>
      <c r="O30" s="57"/>
      <c r="P30" s="57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4"/>
      <c r="AD30" s="43"/>
      <c r="AE30" s="41"/>
      <c r="AF30" s="58"/>
      <c r="AG30" s="41"/>
      <c r="AH30" s="41"/>
      <c r="AI30" s="42"/>
      <c r="AJ30" s="41"/>
      <c r="AK30" s="40"/>
      <c r="AL30" s="39"/>
      <c r="AM30" s="38"/>
      <c r="AN30" s="37"/>
      <c r="AO30" s="36"/>
      <c r="AP30" s="35"/>
      <c r="AQ30" s="34"/>
    </row>
    <row r="31" spans="1:43" s="16" customFormat="1" ht="63.75" customHeight="1">
      <c r="A31" s="59" t="s">
        <v>248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302</v>
      </c>
      <c r="G31" s="15" t="s">
        <v>20</v>
      </c>
      <c r="H31" s="15" t="s">
        <v>171</v>
      </c>
      <c r="I31" s="15" t="s">
        <v>24</v>
      </c>
      <c r="J31" s="54">
        <v>0</v>
      </c>
      <c r="K31" s="54">
        <v>0</v>
      </c>
      <c r="L31" s="64">
        <v>0</v>
      </c>
      <c r="N31" s="57"/>
      <c r="O31" s="57"/>
      <c r="P31" s="57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4"/>
      <c r="AD31" s="43"/>
      <c r="AE31" s="41"/>
      <c r="AF31" s="58"/>
      <c r="AG31" s="41"/>
      <c r="AH31" s="41"/>
      <c r="AI31" s="42"/>
      <c r="AJ31" s="41"/>
      <c r="AK31" s="40"/>
      <c r="AL31" s="39"/>
      <c r="AM31" s="38"/>
      <c r="AN31" s="37"/>
      <c r="AO31" s="36"/>
      <c r="AP31" s="35"/>
      <c r="AQ31" s="34"/>
    </row>
    <row r="32" spans="1:43" s="16" customFormat="1" ht="51" customHeight="1">
      <c r="A32" s="59" t="s">
        <v>249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302</v>
      </c>
      <c r="G32" s="15" t="s">
        <v>20</v>
      </c>
      <c r="H32" s="15" t="s">
        <v>172</v>
      </c>
      <c r="I32" s="15" t="s">
        <v>24</v>
      </c>
      <c r="J32" s="54">
        <v>1.4</v>
      </c>
      <c r="K32" s="54">
        <v>0.5</v>
      </c>
      <c r="L32" s="64">
        <v>0</v>
      </c>
      <c r="N32" s="57"/>
      <c r="O32" s="57"/>
      <c r="P32" s="57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4"/>
      <c r="AD32" s="43"/>
      <c r="AE32" s="41"/>
      <c r="AF32" s="58"/>
      <c r="AG32" s="41"/>
      <c r="AH32" s="41"/>
      <c r="AI32" s="42"/>
      <c r="AJ32" s="41"/>
      <c r="AK32" s="40"/>
      <c r="AL32" s="39"/>
      <c r="AM32" s="38"/>
      <c r="AN32" s="37"/>
      <c r="AO32" s="36"/>
      <c r="AP32" s="35"/>
      <c r="AQ32" s="34"/>
    </row>
    <row r="33" spans="1:43" s="16" customFormat="1" ht="50.25" customHeight="1">
      <c r="A33" s="14" t="s">
        <v>250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302</v>
      </c>
      <c r="G33" s="15" t="s">
        <v>20</v>
      </c>
      <c r="H33" s="15" t="s">
        <v>173</v>
      </c>
      <c r="I33" s="15" t="s">
        <v>24</v>
      </c>
      <c r="J33" s="54">
        <v>0</v>
      </c>
      <c r="K33" s="54">
        <v>0</v>
      </c>
      <c r="L33" s="64">
        <v>0</v>
      </c>
      <c r="N33" s="57"/>
      <c r="O33" s="57"/>
      <c r="P33" s="57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4"/>
      <c r="AD33" s="43"/>
      <c r="AE33" s="41"/>
      <c r="AF33" s="58"/>
      <c r="AG33" s="41"/>
      <c r="AH33" s="41"/>
      <c r="AI33" s="42"/>
      <c r="AJ33" s="41"/>
      <c r="AK33" s="40"/>
      <c r="AL33" s="39"/>
      <c r="AM33" s="38"/>
      <c r="AN33" s="37"/>
      <c r="AO33" s="36"/>
      <c r="AP33" s="35"/>
      <c r="AQ33" s="34"/>
    </row>
    <row r="34" spans="1:43" s="16" customFormat="1" ht="114" customHeight="1">
      <c r="A34" s="25" t="s">
        <v>251</v>
      </c>
      <c r="B34" s="15" t="s">
        <v>22</v>
      </c>
      <c r="C34" s="15" t="s">
        <v>14</v>
      </c>
      <c r="D34" s="15" t="s">
        <v>34</v>
      </c>
      <c r="E34" s="15" t="s">
        <v>20</v>
      </c>
      <c r="F34" s="15" t="s">
        <v>303</v>
      </c>
      <c r="G34" s="15" t="s">
        <v>20</v>
      </c>
      <c r="H34" s="15" t="s">
        <v>170</v>
      </c>
      <c r="I34" s="15" t="s">
        <v>24</v>
      </c>
      <c r="J34" s="54">
        <v>1045.4000000000001</v>
      </c>
      <c r="K34" s="54">
        <v>734.5</v>
      </c>
      <c r="L34" s="64">
        <v>0</v>
      </c>
      <c r="N34" s="57"/>
      <c r="O34" s="57"/>
      <c r="P34" s="57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4"/>
      <c r="AD34" s="43"/>
      <c r="AE34" s="41"/>
      <c r="AF34" s="58"/>
      <c r="AG34" s="41"/>
      <c r="AH34" s="41"/>
      <c r="AI34" s="42"/>
      <c r="AJ34" s="41"/>
      <c r="AK34" s="40"/>
      <c r="AL34" s="39"/>
      <c r="AM34" s="38"/>
      <c r="AN34" s="37"/>
      <c r="AO34" s="36"/>
      <c r="AP34" s="35"/>
      <c r="AQ34" s="34"/>
    </row>
    <row r="35" spans="1:43" s="16" customFormat="1" ht="102.75" customHeight="1">
      <c r="A35" s="25" t="s">
        <v>252</v>
      </c>
      <c r="B35" s="15" t="s">
        <v>22</v>
      </c>
      <c r="C35" s="15" t="s">
        <v>14</v>
      </c>
      <c r="D35" s="15" t="s">
        <v>34</v>
      </c>
      <c r="E35" s="15" t="s">
        <v>20</v>
      </c>
      <c r="F35" s="15" t="s">
        <v>303</v>
      </c>
      <c r="G35" s="15" t="s">
        <v>20</v>
      </c>
      <c r="H35" s="15" t="s">
        <v>171</v>
      </c>
      <c r="I35" s="15" t="s">
        <v>24</v>
      </c>
      <c r="J35" s="54">
        <v>0</v>
      </c>
      <c r="K35" s="54">
        <v>0</v>
      </c>
      <c r="L35" s="64">
        <v>0</v>
      </c>
      <c r="N35" s="57"/>
      <c r="O35" s="57"/>
      <c r="P35" s="57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4"/>
      <c r="AD35" s="43"/>
      <c r="AE35" s="41"/>
      <c r="AF35" s="58"/>
      <c r="AG35" s="41"/>
      <c r="AH35" s="41"/>
      <c r="AI35" s="42"/>
      <c r="AJ35" s="41"/>
      <c r="AK35" s="40"/>
      <c r="AL35" s="39"/>
      <c r="AM35" s="38"/>
      <c r="AN35" s="37"/>
      <c r="AO35" s="36"/>
      <c r="AP35" s="35"/>
      <c r="AQ35" s="34"/>
    </row>
    <row r="36" spans="1:43" s="16" customFormat="1" ht="109.5" customHeight="1">
      <c r="A36" s="67" t="s">
        <v>307</v>
      </c>
      <c r="B36" s="15" t="s">
        <v>22</v>
      </c>
      <c r="C36" s="15" t="s">
        <v>14</v>
      </c>
      <c r="D36" s="15" t="s">
        <v>34</v>
      </c>
      <c r="E36" s="15" t="s">
        <v>20</v>
      </c>
      <c r="F36" s="15" t="s">
        <v>303</v>
      </c>
      <c r="G36" s="15" t="s">
        <v>20</v>
      </c>
      <c r="H36" s="15" t="s">
        <v>172</v>
      </c>
      <c r="I36" s="15" t="s">
        <v>24</v>
      </c>
      <c r="J36" s="54">
        <v>1.2</v>
      </c>
      <c r="K36" s="54">
        <v>2.4</v>
      </c>
      <c r="L36" s="64">
        <v>0</v>
      </c>
      <c r="N36" s="57"/>
      <c r="O36" s="57"/>
      <c r="P36" s="57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4"/>
      <c r="AD36" s="43"/>
      <c r="AE36" s="41"/>
      <c r="AF36" s="58"/>
      <c r="AG36" s="41"/>
      <c r="AH36" s="41"/>
      <c r="AI36" s="42"/>
      <c r="AJ36" s="41"/>
      <c r="AK36" s="40"/>
      <c r="AL36" s="39"/>
      <c r="AM36" s="38"/>
      <c r="AN36" s="37"/>
      <c r="AO36" s="36"/>
      <c r="AP36" s="35"/>
      <c r="AQ36" s="34"/>
    </row>
    <row r="37" spans="1:43" s="16" customFormat="1" ht="111.75" customHeight="1">
      <c r="A37" s="25" t="s">
        <v>253</v>
      </c>
      <c r="B37" s="15" t="s">
        <v>22</v>
      </c>
      <c r="C37" s="15" t="s">
        <v>14</v>
      </c>
      <c r="D37" s="15" t="s">
        <v>34</v>
      </c>
      <c r="E37" s="15" t="s">
        <v>20</v>
      </c>
      <c r="F37" s="15" t="s">
        <v>304</v>
      </c>
      <c r="G37" s="15" t="s">
        <v>20</v>
      </c>
      <c r="H37" s="15" t="s">
        <v>170</v>
      </c>
      <c r="I37" s="15" t="s">
        <v>24</v>
      </c>
      <c r="J37" s="54">
        <v>0</v>
      </c>
      <c r="K37" s="54">
        <v>0</v>
      </c>
      <c r="L37" s="64">
        <v>0</v>
      </c>
      <c r="N37" s="57"/>
      <c r="O37" s="57"/>
      <c r="P37" s="57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4"/>
      <c r="AD37" s="43"/>
      <c r="AE37" s="41"/>
      <c r="AF37" s="58"/>
      <c r="AG37" s="41"/>
      <c r="AH37" s="41"/>
      <c r="AI37" s="42"/>
      <c r="AJ37" s="41"/>
      <c r="AK37" s="40"/>
      <c r="AL37" s="39"/>
      <c r="AM37" s="38"/>
      <c r="AN37" s="37"/>
      <c r="AO37" s="36"/>
      <c r="AP37" s="35"/>
      <c r="AQ37" s="34"/>
    </row>
    <row r="38" spans="1:43" s="16" customFormat="1" ht="66" customHeight="1">
      <c r="A38" s="25" t="s">
        <v>254</v>
      </c>
      <c r="B38" s="15" t="s">
        <v>22</v>
      </c>
      <c r="C38" s="15" t="s">
        <v>14</v>
      </c>
      <c r="D38" s="15" t="s">
        <v>34</v>
      </c>
      <c r="E38" s="15" t="s">
        <v>20</v>
      </c>
      <c r="F38" s="15" t="s">
        <v>74</v>
      </c>
      <c r="G38" s="15" t="s">
        <v>20</v>
      </c>
      <c r="H38" s="15" t="s">
        <v>171</v>
      </c>
      <c r="I38" s="15" t="s">
        <v>24</v>
      </c>
      <c r="J38" s="54">
        <v>0</v>
      </c>
      <c r="K38" s="54">
        <v>0</v>
      </c>
      <c r="L38" s="64">
        <v>0</v>
      </c>
      <c r="N38" s="57"/>
      <c r="O38" s="57"/>
      <c r="P38" s="57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4"/>
      <c r="AD38" s="43"/>
      <c r="AE38" s="41"/>
      <c r="AF38" s="58"/>
      <c r="AG38" s="41"/>
      <c r="AH38" s="41"/>
      <c r="AI38" s="42"/>
      <c r="AJ38" s="41"/>
      <c r="AK38" s="40"/>
      <c r="AL38" s="39"/>
      <c r="AM38" s="38"/>
      <c r="AN38" s="37"/>
      <c r="AO38" s="36"/>
      <c r="AP38" s="35"/>
      <c r="AQ38" s="34"/>
    </row>
    <row r="39" spans="1:43" ht="39" customHeight="1">
      <c r="A39" s="12" t="s">
        <v>35</v>
      </c>
      <c r="B39" s="13" t="s">
        <v>16</v>
      </c>
      <c r="C39" s="13" t="s">
        <v>14</v>
      </c>
      <c r="D39" s="13" t="s">
        <v>34</v>
      </c>
      <c r="E39" s="13" t="s">
        <v>23</v>
      </c>
      <c r="F39" s="13" t="s">
        <v>16</v>
      </c>
      <c r="G39" s="13" t="s">
        <v>23</v>
      </c>
      <c r="H39" s="13" t="s">
        <v>18</v>
      </c>
      <c r="I39" s="13" t="s">
        <v>24</v>
      </c>
      <c r="J39" s="53">
        <f>J40+J41</f>
        <v>24.4</v>
      </c>
      <c r="K39" s="53">
        <f>K40+K41</f>
        <v>2.4</v>
      </c>
      <c r="L39" s="65">
        <f t="shared" si="1"/>
        <v>9.8360655737704921</v>
      </c>
      <c r="N39" s="57" t="s">
        <v>239</v>
      </c>
      <c r="O39" s="57" t="s">
        <v>245</v>
      </c>
      <c r="P39" s="57" t="s">
        <v>246</v>
      </c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4"/>
      <c r="AD39" s="43"/>
      <c r="AE39" s="41"/>
      <c r="AF39" s="58"/>
      <c r="AG39" s="41"/>
      <c r="AH39" s="41"/>
      <c r="AI39" s="42"/>
      <c r="AJ39" s="41"/>
      <c r="AK39" s="40" t="s">
        <v>242</v>
      </c>
      <c r="AL39" s="39"/>
      <c r="AM39" s="38"/>
      <c r="AN39" s="37"/>
      <c r="AO39" s="36"/>
      <c r="AP39" s="35"/>
      <c r="AQ39" s="34"/>
    </row>
    <row r="40" spans="1:43" ht="69" customHeight="1">
      <c r="A40" s="19" t="s">
        <v>165</v>
      </c>
      <c r="B40" s="15" t="s">
        <v>22</v>
      </c>
      <c r="C40" s="15" t="s">
        <v>14</v>
      </c>
      <c r="D40" s="15" t="s">
        <v>34</v>
      </c>
      <c r="E40" s="15" t="s">
        <v>23</v>
      </c>
      <c r="F40" s="15" t="s">
        <v>27</v>
      </c>
      <c r="G40" s="15" t="s">
        <v>23</v>
      </c>
      <c r="H40" s="15" t="s">
        <v>170</v>
      </c>
      <c r="I40" s="15" t="s">
        <v>24</v>
      </c>
      <c r="J40" s="54">
        <v>24.4</v>
      </c>
      <c r="K40" s="54">
        <v>0</v>
      </c>
      <c r="L40" s="64">
        <f t="shared" si="1"/>
        <v>0</v>
      </c>
      <c r="N40" s="57" t="s">
        <v>239</v>
      </c>
      <c r="O40" s="57" t="s">
        <v>245</v>
      </c>
      <c r="P40" s="57" t="s">
        <v>246</v>
      </c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4"/>
      <c r="AD40" s="43"/>
      <c r="AE40" s="41"/>
      <c r="AF40" s="58"/>
      <c r="AG40" s="41"/>
      <c r="AH40" s="41"/>
      <c r="AI40" s="42"/>
      <c r="AJ40" s="41"/>
      <c r="AK40" s="40" t="s">
        <v>242</v>
      </c>
      <c r="AL40" s="39"/>
      <c r="AM40" s="38"/>
      <c r="AN40" s="37"/>
      <c r="AO40" s="36"/>
      <c r="AP40" s="35"/>
      <c r="AQ40" s="34"/>
    </row>
    <row r="41" spans="1:43" ht="69" customHeight="1">
      <c r="A41" s="19" t="s">
        <v>353</v>
      </c>
      <c r="B41" s="15" t="s">
        <v>22</v>
      </c>
      <c r="C41" s="15" t="s">
        <v>14</v>
      </c>
      <c r="D41" s="15" t="s">
        <v>34</v>
      </c>
      <c r="E41" s="15" t="s">
        <v>23</v>
      </c>
      <c r="F41" s="15" t="s">
        <v>27</v>
      </c>
      <c r="G41" s="15" t="s">
        <v>23</v>
      </c>
      <c r="H41" s="15" t="s">
        <v>172</v>
      </c>
      <c r="I41" s="15" t="s">
        <v>24</v>
      </c>
      <c r="J41" s="54">
        <v>0</v>
      </c>
      <c r="K41" s="54">
        <v>2.4</v>
      </c>
      <c r="L41" s="64">
        <v>0</v>
      </c>
      <c r="N41" s="57"/>
      <c r="O41" s="57"/>
      <c r="P41" s="57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4"/>
      <c r="AD41" s="43"/>
      <c r="AE41" s="41"/>
      <c r="AF41" s="58"/>
      <c r="AG41" s="41"/>
      <c r="AH41" s="41"/>
      <c r="AI41" s="42"/>
      <c r="AJ41" s="41"/>
      <c r="AK41" s="40"/>
      <c r="AL41" s="39"/>
      <c r="AM41" s="38"/>
      <c r="AN41" s="37"/>
      <c r="AO41" s="36"/>
      <c r="AP41" s="35"/>
      <c r="AQ41" s="34"/>
    </row>
    <row r="42" spans="1:43" ht="24" customHeight="1">
      <c r="A42" s="12" t="s">
        <v>36</v>
      </c>
      <c r="B42" s="13" t="s">
        <v>22</v>
      </c>
      <c r="C42" s="13" t="s">
        <v>14</v>
      </c>
      <c r="D42" s="13" t="s">
        <v>34</v>
      </c>
      <c r="E42" s="13" t="s">
        <v>37</v>
      </c>
      <c r="F42" s="13" t="s">
        <v>16</v>
      </c>
      <c r="G42" s="13" t="s">
        <v>20</v>
      </c>
      <c r="H42" s="13" t="s">
        <v>18</v>
      </c>
      <c r="I42" s="13" t="s">
        <v>24</v>
      </c>
      <c r="J42" s="53">
        <f>J43</f>
        <v>24684.400000000001</v>
      </c>
      <c r="K42" s="53">
        <f>K43</f>
        <v>49591.6</v>
      </c>
      <c r="L42" s="65">
        <f t="shared" si="1"/>
        <v>200.90259435108811</v>
      </c>
      <c r="N42" s="57" t="s">
        <v>239</v>
      </c>
      <c r="O42" s="57" t="s">
        <v>245</v>
      </c>
      <c r="P42" s="57" t="s">
        <v>255</v>
      </c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4"/>
      <c r="AD42" s="43"/>
      <c r="AE42" s="41"/>
      <c r="AF42" s="58"/>
      <c r="AG42" s="41"/>
      <c r="AH42" s="41"/>
      <c r="AI42" s="42"/>
      <c r="AJ42" s="41"/>
      <c r="AK42" s="40" t="s">
        <v>242</v>
      </c>
      <c r="AL42" s="39"/>
      <c r="AM42" s="38"/>
      <c r="AN42" s="37"/>
      <c r="AO42" s="36"/>
      <c r="AP42" s="35"/>
      <c r="AQ42" s="34"/>
    </row>
    <row r="43" spans="1:43" ht="74.25" customHeight="1">
      <c r="A43" s="17" t="s">
        <v>166</v>
      </c>
      <c r="B43" s="15" t="s">
        <v>22</v>
      </c>
      <c r="C43" s="15" t="s">
        <v>14</v>
      </c>
      <c r="D43" s="15" t="s">
        <v>34</v>
      </c>
      <c r="E43" s="15" t="s">
        <v>37</v>
      </c>
      <c r="F43" s="15" t="s">
        <v>27</v>
      </c>
      <c r="G43" s="15" t="s">
        <v>20</v>
      </c>
      <c r="H43" s="15" t="s">
        <v>170</v>
      </c>
      <c r="I43" s="15" t="s">
        <v>24</v>
      </c>
      <c r="J43" s="54">
        <v>24684.400000000001</v>
      </c>
      <c r="K43" s="54">
        <v>49591.6</v>
      </c>
      <c r="L43" s="64">
        <f t="shared" si="1"/>
        <v>200.90259435108811</v>
      </c>
      <c r="N43" s="57" t="s">
        <v>239</v>
      </c>
      <c r="O43" s="57" t="s">
        <v>245</v>
      </c>
      <c r="P43" s="57" t="s">
        <v>255</v>
      </c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4"/>
      <c r="AD43" s="43"/>
      <c r="AE43" s="41"/>
      <c r="AF43" s="58"/>
      <c r="AG43" s="41"/>
      <c r="AH43" s="41"/>
      <c r="AI43" s="42"/>
      <c r="AJ43" s="41"/>
      <c r="AK43" s="40" t="s">
        <v>242</v>
      </c>
      <c r="AL43" s="39"/>
      <c r="AM43" s="38"/>
      <c r="AN43" s="37"/>
      <c r="AO43" s="36"/>
      <c r="AP43" s="35"/>
      <c r="AQ43" s="34"/>
    </row>
    <row r="44" spans="1:43" ht="47.25" customHeight="1">
      <c r="A44" s="12" t="s">
        <v>38</v>
      </c>
      <c r="B44" s="13" t="s">
        <v>22</v>
      </c>
      <c r="C44" s="13" t="s">
        <v>14</v>
      </c>
      <c r="D44" s="13" t="s">
        <v>34</v>
      </c>
      <c r="E44" s="13" t="s">
        <v>39</v>
      </c>
      <c r="F44" s="13" t="s">
        <v>16</v>
      </c>
      <c r="G44" s="13" t="s">
        <v>23</v>
      </c>
      <c r="H44" s="13" t="s">
        <v>18</v>
      </c>
      <c r="I44" s="13" t="s">
        <v>24</v>
      </c>
      <c r="J44" s="56">
        <f t="shared" ref="J44:K44" si="4">J45+J46</f>
        <v>850.2</v>
      </c>
      <c r="K44" s="56">
        <f t="shared" si="4"/>
        <v>964.2</v>
      </c>
      <c r="L44" s="65">
        <f t="shared" si="1"/>
        <v>113.40860973888496</v>
      </c>
      <c r="N44" s="57" t="s">
        <v>239</v>
      </c>
      <c r="O44" s="57" t="s">
        <v>245</v>
      </c>
      <c r="P44" s="57" t="s">
        <v>256</v>
      </c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4"/>
      <c r="AD44" s="43"/>
      <c r="AE44" s="41"/>
      <c r="AF44" s="58"/>
      <c r="AG44" s="41"/>
      <c r="AH44" s="41"/>
      <c r="AI44" s="42"/>
      <c r="AJ44" s="41"/>
      <c r="AK44" s="40" t="s">
        <v>242</v>
      </c>
      <c r="AL44" s="39"/>
      <c r="AM44" s="38"/>
      <c r="AN44" s="37"/>
      <c r="AO44" s="36"/>
      <c r="AP44" s="35"/>
      <c r="AQ44" s="34"/>
    </row>
    <row r="45" spans="1:43" ht="79.5" customHeight="1">
      <c r="A45" s="17" t="s">
        <v>167</v>
      </c>
      <c r="B45" s="15" t="s">
        <v>22</v>
      </c>
      <c r="C45" s="15" t="s">
        <v>14</v>
      </c>
      <c r="D45" s="15" t="s">
        <v>34</v>
      </c>
      <c r="E45" s="15" t="s">
        <v>39</v>
      </c>
      <c r="F45" s="15" t="s">
        <v>28</v>
      </c>
      <c r="G45" s="15" t="s">
        <v>23</v>
      </c>
      <c r="H45" s="15" t="s">
        <v>170</v>
      </c>
      <c r="I45" s="15" t="s">
        <v>24</v>
      </c>
      <c r="J45" s="54">
        <v>0</v>
      </c>
      <c r="K45" s="54">
        <v>0</v>
      </c>
      <c r="L45" s="64">
        <v>0</v>
      </c>
      <c r="N45" s="173" t="s">
        <v>257</v>
      </c>
      <c r="O45" s="173"/>
      <c r="P45" s="173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</row>
    <row r="46" spans="1:43" ht="54.75" customHeight="1">
      <c r="A46" s="17" t="s">
        <v>313</v>
      </c>
      <c r="B46" s="15" t="s">
        <v>22</v>
      </c>
      <c r="C46" s="15" t="s">
        <v>14</v>
      </c>
      <c r="D46" s="15" t="s">
        <v>34</v>
      </c>
      <c r="E46" s="15" t="s">
        <v>39</v>
      </c>
      <c r="F46" s="15" t="s">
        <v>79</v>
      </c>
      <c r="G46" s="15" t="s">
        <v>23</v>
      </c>
      <c r="H46" s="15" t="s">
        <v>18</v>
      </c>
      <c r="I46" s="15" t="s">
        <v>24</v>
      </c>
      <c r="J46" s="55">
        <v>850.2</v>
      </c>
      <c r="K46" s="55">
        <v>964.2</v>
      </c>
      <c r="L46" s="64">
        <v>0</v>
      </c>
      <c r="N46" s="57" t="s">
        <v>239</v>
      </c>
      <c r="O46" s="57" t="s">
        <v>245</v>
      </c>
      <c r="P46" s="57" t="s">
        <v>257</v>
      </c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4"/>
      <c r="AD46" s="43"/>
      <c r="AE46" s="41"/>
      <c r="AF46" s="58"/>
      <c r="AG46" s="41"/>
      <c r="AH46" s="41"/>
      <c r="AI46" s="42"/>
      <c r="AJ46" s="41"/>
      <c r="AK46" s="40" t="s">
        <v>242</v>
      </c>
      <c r="AL46" s="39"/>
      <c r="AM46" s="38"/>
      <c r="AN46" s="37"/>
      <c r="AO46" s="36"/>
      <c r="AP46" s="35"/>
      <c r="AQ46" s="34"/>
    </row>
    <row r="47" spans="1:43" s="16" customFormat="1" ht="28.5" customHeight="1">
      <c r="A47" s="12" t="s">
        <v>186</v>
      </c>
      <c r="B47" s="13" t="s">
        <v>16</v>
      </c>
      <c r="C47" s="13" t="s">
        <v>14</v>
      </c>
      <c r="D47" s="13" t="s">
        <v>65</v>
      </c>
      <c r="E47" s="13" t="s">
        <v>17</v>
      </c>
      <c r="F47" s="13" t="s">
        <v>16</v>
      </c>
      <c r="G47" s="13" t="s">
        <v>17</v>
      </c>
      <c r="H47" s="13" t="s">
        <v>18</v>
      </c>
      <c r="I47" s="13" t="s">
        <v>16</v>
      </c>
      <c r="J47" s="53">
        <f>J48+J52</f>
        <v>2360.6000000000004</v>
      </c>
      <c r="K47" s="53">
        <f>K48+K52</f>
        <v>3896.5</v>
      </c>
      <c r="L47" s="65">
        <f t="shared" si="1"/>
        <v>165.06396678810469</v>
      </c>
      <c r="N47" s="57" t="s">
        <v>239</v>
      </c>
      <c r="O47" s="57" t="s">
        <v>245</v>
      </c>
      <c r="P47" s="57" t="s">
        <v>257</v>
      </c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4"/>
      <c r="AD47" s="43"/>
      <c r="AE47" s="41"/>
      <c r="AF47" s="58"/>
      <c r="AG47" s="41"/>
      <c r="AH47" s="41"/>
      <c r="AI47" s="42"/>
      <c r="AJ47" s="41"/>
      <c r="AK47" s="40" t="s">
        <v>242</v>
      </c>
      <c r="AL47" s="39"/>
      <c r="AM47" s="38"/>
      <c r="AN47" s="37"/>
      <c r="AO47" s="36"/>
      <c r="AP47" s="35"/>
      <c r="AQ47" s="34"/>
    </row>
    <row r="48" spans="1:43" s="16" customFormat="1" ht="27.75" customHeight="1">
      <c r="A48" s="20" t="s">
        <v>187</v>
      </c>
      <c r="B48" s="13" t="s">
        <v>16</v>
      </c>
      <c r="C48" s="13" t="s">
        <v>14</v>
      </c>
      <c r="D48" s="13" t="s">
        <v>65</v>
      </c>
      <c r="E48" s="13" t="s">
        <v>20</v>
      </c>
      <c r="F48" s="13" t="s">
        <v>16</v>
      </c>
      <c r="G48" s="13" t="s">
        <v>17</v>
      </c>
      <c r="H48" s="13" t="s">
        <v>18</v>
      </c>
      <c r="I48" s="13" t="s">
        <v>24</v>
      </c>
      <c r="J48" s="53">
        <f>J49+J50+J51</f>
        <v>1097.9000000000001</v>
      </c>
      <c r="K48" s="53">
        <f>K49+K50+K51</f>
        <v>1608</v>
      </c>
      <c r="L48" s="65">
        <f t="shared" si="1"/>
        <v>146.46142635941342</v>
      </c>
      <c r="N48" s="57" t="s">
        <v>239</v>
      </c>
      <c r="O48" s="57" t="s">
        <v>245</v>
      </c>
      <c r="P48" s="57" t="s">
        <v>257</v>
      </c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4"/>
      <c r="AD48" s="43"/>
      <c r="AE48" s="41"/>
      <c r="AF48" s="58"/>
      <c r="AG48" s="41"/>
      <c r="AH48" s="41"/>
      <c r="AI48" s="42"/>
      <c r="AJ48" s="41"/>
      <c r="AK48" s="40" t="s">
        <v>242</v>
      </c>
      <c r="AL48" s="39"/>
      <c r="AM48" s="38"/>
      <c r="AN48" s="37"/>
      <c r="AO48" s="36"/>
      <c r="AP48" s="35"/>
      <c r="AQ48" s="34"/>
    </row>
    <row r="49" spans="1:43" ht="79.5" customHeight="1">
      <c r="A49" s="14" t="s">
        <v>314</v>
      </c>
      <c r="B49" s="15" t="s">
        <v>22</v>
      </c>
      <c r="C49" s="15" t="s">
        <v>14</v>
      </c>
      <c r="D49" s="15" t="s">
        <v>65</v>
      </c>
      <c r="E49" s="15" t="s">
        <v>20</v>
      </c>
      <c r="F49" s="15" t="s">
        <v>28</v>
      </c>
      <c r="G49" s="15" t="s">
        <v>63</v>
      </c>
      <c r="H49" s="15" t="s">
        <v>18</v>
      </c>
      <c r="I49" s="15" t="s">
        <v>24</v>
      </c>
      <c r="J49" s="8">
        <v>1097.9000000000001</v>
      </c>
      <c r="K49" s="8">
        <v>1608</v>
      </c>
      <c r="L49" s="64">
        <v>0</v>
      </c>
      <c r="N49" s="173" t="s">
        <v>258</v>
      </c>
      <c r="O49" s="173"/>
      <c r="P49" s="173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</row>
    <row r="50" spans="1:43" ht="79.5" customHeight="1">
      <c r="A50" s="14" t="s">
        <v>188</v>
      </c>
      <c r="B50" s="15" t="s">
        <v>22</v>
      </c>
      <c r="C50" s="15" t="s">
        <v>14</v>
      </c>
      <c r="D50" s="15" t="s">
        <v>65</v>
      </c>
      <c r="E50" s="15" t="s">
        <v>20</v>
      </c>
      <c r="F50" s="15" t="s">
        <v>30</v>
      </c>
      <c r="G50" s="15" t="s">
        <v>116</v>
      </c>
      <c r="H50" s="15" t="s">
        <v>170</v>
      </c>
      <c r="I50" s="15" t="s">
        <v>24</v>
      </c>
      <c r="J50" s="8">
        <v>0</v>
      </c>
      <c r="K50" s="8">
        <v>0</v>
      </c>
      <c r="L50" s="64">
        <v>0</v>
      </c>
      <c r="N50" s="173" t="s">
        <v>259</v>
      </c>
      <c r="O50" s="173"/>
      <c r="P50" s="173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</row>
    <row r="51" spans="1:43" ht="79.5" customHeight="1">
      <c r="A51" s="14" t="s">
        <v>193</v>
      </c>
      <c r="B51" s="15" t="s">
        <v>22</v>
      </c>
      <c r="C51" s="15" t="s">
        <v>14</v>
      </c>
      <c r="D51" s="15" t="s">
        <v>65</v>
      </c>
      <c r="E51" s="15" t="s">
        <v>20</v>
      </c>
      <c r="F51" s="15" t="s">
        <v>30</v>
      </c>
      <c r="G51" s="15" t="s">
        <v>51</v>
      </c>
      <c r="H51" s="15" t="s">
        <v>170</v>
      </c>
      <c r="I51" s="15" t="s">
        <v>24</v>
      </c>
      <c r="J51" s="8">
        <v>0</v>
      </c>
      <c r="K51" s="8">
        <v>0</v>
      </c>
      <c r="L51" s="64">
        <v>0</v>
      </c>
      <c r="N51" s="57" t="s">
        <v>239</v>
      </c>
      <c r="O51" s="57" t="s">
        <v>258</v>
      </c>
      <c r="P51" s="57" t="s">
        <v>259</v>
      </c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4"/>
      <c r="AD51" s="43"/>
      <c r="AE51" s="41"/>
      <c r="AF51" s="58"/>
      <c r="AG51" s="41"/>
      <c r="AH51" s="41"/>
      <c r="AI51" s="42"/>
      <c r="AJ51" s="41"/>
      <c r="AK51" s="40" t="s">
        <v>242</v>
      </c>
      <c r="AL51" s="39"/>
      <c r="AM51" s="38"/>
      <c r="AN51" s="37"/>
      <c r="AO51" s="36"/>
      <c r="AP51" s="35"/>
      <c r="AQ51" s="34"/>
    </row>
    <row r="52" spans="1:43" s="16" customFormat="1" ht="32.25" customHeight="1">
      <c r="A52" s="12" t="s">
        <v>189</v>
      </c>
      <c r="B52" s="13" t="s">
        <v>16</v>
      </c>
      <c r="C52" s="13" t="s">
        <v>14</v>
      </c>
      <c r="D52" s="13" t="s">
        <v>65</v>
      </c>
      <c r="E52" s="13" t="s">
        <v>65</v>
      </c>
      <c r="F52" s="13" t="s">
        <v>16</v>
      </c>
      <c r="G52" s="13" t="s">
        <v>17</v>
      </c>
      <c r="H52" s="13" t="s">
        <v>18</v>
      </c>
      <c r="I52" s="13" t="s">
        <v>24</v>
      </c>
      <c r="J52" s="53">
        <f>SUM(J53:J59)</f>
        <v>1262.7</v>
      </c>
      <c r="K52" s="53">
        <f>SUM(K53:K59)</f>
        <v>2288.5</v>
      </c>
      <c r="L52" s="65">
        <f t="shared" si="1"/>
        <v>181.23861566484516</v>
      </c>
      <c r="N52" s="57" t="s">
        <v>239</v>
      </c>
      <c r="O52" s="57" t="s">
        <v>258</v>
      </c>
      <c r="P52" s="57" t="s">
        <v>259</v>
      </c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4"/>
      <c r="AD52" s="43"/>
      <c r="AE52" s="41"/>
      <c r="AF52" s="58"/>
      <c r="AG52" s="41"/>
      <c r="AH52" s="41"/>
      <c r="AI52" s="42"/>
      <c r="AJ52" s="41"/>
      <c r="AK52" s="40" t="s">
        <v>242</v>
      </c>
      <c r="AL52" s="39"/>
      <c r="AM52" s="38"/>
      <c r="AN52" s="37"/>
      <c r="AO52" s="36"/>
      <c r="AP52" s="35"/>
      <c r="AQ52" s="34"/>
    </row>
    <row r="53" spans="1:43" ht="63" customHeight="1">
      <c r="A53" s="14" t="s">
        <v>315</v>
      </c>
      <c r="B53" s="15" t="s">
        <v>22</v>
      </c>
      <c r="C53" s="15" t="s">
        <v>14</v>
      </c>
      <c r="D53" s="15" t="s">
        <v>65</v>
      </c>
      <c r="E53" s="15" t="s">
        <v>65</v>
      </c>
      <c r="F53" s="15" t="s">
        <v>316</v>
      </c>
      <c r="G53" s="15" t="s">
        <v>63</v>
      </c>
      <c r="H53" s="15" t="s">
        <v>18</v>
      </c>
      <c r="I53" s="15" t="s">
        <v>24</v>
      </c>
      <c r="J53" s="54">
        <v>914.1</v>
      </c>
      <c r="K53" s="54">
        <v>1915.6</v>
      </c>
      <c r="L53" s="64">
        <v>0</v>
      </c>
      <c r="N53" s="57" t="s">
        <v>239</v>
      </c>
      <c r="O53" s="57" t="s">
        <v>258</v>
      </c>
      <c r="P53" s="57" t="s">
        <v>259</v>
      </c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4"/>
      <c r="AD53" s="43"/>
      <c r="AE53" s="41"/>
      <c r="AF53" s="58"/>
      <c r="AG53" s="41"/>
      <c r="AH53" s="41"/>
      <c r="AI53" s="42"/>
      <c r="AJ53" s="41"/>
      <c r="AK53" s="40" t="s">
        <v>242</v>
      </c>
      <c r="AL53" s="39"/>
      <c r="AM53" s="38"/>
      <c r="AN53" s="37"/>
      <c r="AO53" s="36"/>
      <c r="AP53" s="35"/>
      <c r="AQ53" s="34"/>
    </row>
    <row r="54" spans="1:43" ht="63" customHeight="1">
      <c r="A54" s="14" t="s">
        <v>317</v>
      </c>
      <c r="B54" s="15" t="s">
        <v>22</v>
      </c>
      <c r="C54" s="15" t="s">
        <v>14</v>
      </c>
      <c r="D54" s="15" t="s">
        <v>65</v>
      </c>
      <c r="E54" s="15" t="s">
        <v>65</v>
      </c>
      <c r="F54" s="15" t="s">
        <v>149</v>
      </c>
      <c r="G54" s="15" t="s">
        <v>63</v>
      </c>
      <c r="H54" s="15" t="s">
        <v>18</v>
      </c>
      <c r="I54" s="15" t="s">
        <v>24</v>
      </c>
      <c r="J54" s="54">
        <v>348.6</v>
      </c>
      <c r="K54" s="54">
        <v>372.9</v>
      </c>
      <c r="L54" s="64">
        <v>0</v>
      </c>
      <c r="N54" s="57"/>
      <c r="O54" s="57"/>
      <c r="P54" s="57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4"/>
      <c r="AD54" s="43"/>
      <c r="AE54" s="41"/>
      <c r="AF54" s="58"/>
      <c r="AG54" s="41"/>
      <c r="AH54" s="41"/>
      <c r="AI54" s="42"/>
      <c r="AJ54" s="41"/>
      <c r="AK54" s="40"/>
      <c r="AL54" s="39"/>
      <c r="AM54" s="38"/>
      <c r="AN54" s="37"/>
      <c r="AO54" s="36"/>
      <c r="AP54" s="35"/>
      <c r="AQ54" s="34"/>
    </row>
    <row r="55" spans="1:43" ht="79.5" customHeight="1">
      <c r="A55" s="14" t="s">
        <v>190</v>
      </c>
      <c r="B55" s="15" t="s">
        <v>22</v>
      </c>
      <c r="C55" s="15" t="s">
        <v>14</v>
      </c>
      <c r="D55" s="15" t="s">
        <v>65</v>
      </c>
      <c r="E55" s="15" t="s">
        <v>65</v>
      </c>
      <c r="F55" s="15" t="s">
        <v>191</v>
      </c>
      <c r="G55" s="15" t="s">
        <v>116</v>
      </c>
      <c r="H55" s="15" t="s">
        <v>170</v>
      </c>
      <c r="I55" s="15" t="s">
        <v>24</v>
      </c>
      <c r="J55" s="55">
        <v>0</v>
      </c>
      <c r="K55" s="55">
        <v>0</v>
      </c>
      <c r="L55" s="64">
        <v>0</v>
      </c>
      <c r="N55" s="57" t="s">
        <v>239</v>
      </c>
      <c r="O55" s="57" t="s">
        <v>258</v>
      </c>
      <c r="P55" s="57" t="s">
        <v>259</v>
      </c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4"/>
      <c r="AD55" s="43"/>
      <c r="AE55" s="41"/>
      <c r="AF55" s="58"/>
      <c r="AG55" s="41"/>
      <c r="AH55" s="41"/>
      <c r="AI55" s="42"/>
      <c r="AJ55" s="41"/>
      <c r="AK55" s="40" t="s">
        <v>242</v>
      </c>
      <c r="AL55" s="39"/>
      <c r="AM55" s="38"/>
      <c r="AN55" s="37"/>
      <c r="AO55" s="36"/>
      <c r="AP55" s="35"/>
      <c r="AQ55" s="34"/>
    </row>
    <row r="56" spans="1:43" ht="88.5" customHeight="1">
      <c r="A56" s="14" t="s">
        <v>194</v>
      </c>
      <c r="B56" s="15" t="s">
        <v>22</v>
      </c>
      <c r="C56" s="15" t="s">
        <v>14</v>
      </c>
      <c r="D56" s="15" t="s">
        <v>65</v>
      </c>
      <c r="E56" s="15" t="s">
        <v>65</v>
      </c>
      <c r="F56" s="15" t="s">
        <v>191</v>
      </c>
      <c r="G56" s="15" t="s">
        <v>51</v>
      </c>
      <c r="H56" s="15" t="s">
        <v>170</v>
      </c>
      <c r="I56" s="15" t="s">
        <v>24</v>
      </c>
      <c r="J56" s="54">
        <v>0</v>
      </c>
      <c r="K56" s="54">
        <v>0</v>
      </c>
      <c r="L56" s="64" t="e">
        <f t="shared" si="1"/>
        <v>#DIV/0!</v>
      </c>
      <c r="N56" s="57" t="s">
        <v>239</v>
      </c>
      <c r="O56" s="57" t="s">
        <v>258</v>
      </c>
      <c r="P56" s="57" t="s">
        <v>260</v>
      </c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4"/>
      <c r="AD56" s="43"/>
      <c r="AE56" s="41"/>
      <c r="AF56" s="58"/>
      <c r="AG56" s="41"/>
      <c r="AH56" s="41"/>
      <c r="AI56" s="42"/>
      <c r="AJ56" s="41"/>
      <c r="AK56" s="40" t="s">
        <v>242</v>
      </c>
      <c r="AL56" s="39"/>
      <c r="AM56" s="38"/>
      <c r="AN56" s="37"/>
      <c r="AO56" s="36"/>
      <c r="AP56" s="35"/>
      <c r="AQ56" s="34"/>
    </row>
    <row r="57" spans="1:43" ht="96.75" customHeight="1">
      <c r="A57" s="19" t="s">
        <v>195</v>
      </c>
      <c r="B57" s="15" t="s">
        <v>22</v>
      </c>
      <c r="C57" s="15" t="s">
        <v>14</v>
      </c>
      <c r="D57" s="15" t="s">
        <v>65</v>
      </c>
      <c r="E57" s="15" t="s">
        <v>65</v>
      </c>
      <c r="F57" s="15" t="s">
        <v>191</v>
      </c>
      <c r="G57" s="15" t="s">
        <v>51</v>
      </c>
      <c r="H57" s="15" t="s">
        <v>172</v>
      </c>
      <c r="I57" s="15" t="s">
        <v>24</v>
      </c>
      <c r="J57" s="55">
        <v>0</v>
      </c>
      <c r="K57" s="55">
        <v>0</v>
      </c>
      <c r="L57" s="64">
        <v>0</v>
      </c>
      <c r="N57" s="57" t="s">
        <v>239</v>
      </c>
      <c r="O57" s="57" t="s">
        <v>258</v>
      </c>
      <c r="P57" s="57" t="s">
        <v>260</v>
      </c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4"/>
      <c r="AD57" s="43"/>
      <c r="AE57" s="41"/>
      <c r="AF57" s="58"/>
      <c r="AG57" s="41"/>
      <c r="AH57" s="41"/>
      <c r="AI57" s="42"/>
      <c r="AJ57" s="41"/>
      <c r="AK57" s="40" t="s">
        <v>242</v>
      </c>
      <c r="AL57" s="39"/>
      <c r="AM57" s="38"/>
      <c r="AN57" s="37"/>
      <c r="AO57" s="36"/>
      <c r="AP57" s="35"/>
      <c r="AQ57" s="34"/>
    </row>
    <row r="58" spans="1:43" ht="93.75" customHeight="1">
      <c r="A58" s="14" t="s">
        <v>192</v>
      </c>
      <c r="B58" s="15" t="s">
        <v>22</v>
      </c>
      <c r="C58" s="15" t="s">
        <v>14</v>
      </c>
      <c r="D58" s="15" t="s">
        <v>65</v>
      </c>
      <c r="E58" s="15" t="s">
        <v>65</v>
      </c>
      <c r="F58" s="15" t="s">
        <v>150</v>
      </c>
      <c r="G58" s="15" t="s">
        <v>116</v>
      </c>
      <c r="H58" s="15" t="s">
        <v>170</v>
      </c>
      <c r="I58" s="15" t="s">
        <v>24</v>
      </c>
      <c r="J58" s="55">
        <v>0</v>
      </c>
      <c r="K58" s="55">
        <v>0</v>
      </c>
      <c r="L58" s="64" t="e">
        <f t="shared" si="1"/>
        <v>#DIV/0!</v>
      </c>
      <c r="N58" s="57" t="s">
        <v>239</v>
      </c>
      <c r="O58" s="57" t="s">
        <v>258</v>
      </c>
      <c r="P58" s="57" t="s">
        <v>260</v>
      </c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4"/>
      <c r="AD58" s="43"/>
      <c r="AE58" s="41"/>
      <c r="AF58" s="58"/>
      <c r="AG58" s="41"/>
      <c r="AH58" s="41"/>
      <c r="AI58" s="42"/>
      <c r="AJ58" s="41"/>
      <c r="AK58" s="40" t="s">
        <v>242</v>
      </c>
      <c r="AL58" s="39"/>
      <c r="AM58" s="38"/>
      <c r="AN58" s="37"/>
      <c r="AO58" s="36"/>
      <c r="AP58" s="35"/>
      <c r="AQ58" s="34"/>
    </row>
    <row r="59" spans="1:43" ht="99" customHeight="1">
      <c r="A59" s="14" t="s">
        <v>196</v>
      </c>
      <c r="B59" s="15" t="s">
        <v>22</v>
      </c>
      <c r="C59" s="15" t="s">
        <v>14</v>
      </c>
      <c r="D59" s="15" t="s">
        <v>65</v>
      </c>
      <c r="E59" s="15" t="s">
        <v>65</v>
      </c>
      <c r="F59" s="15" t="s">
        <v>150</v>
      </c>
      <c r="G59" s="15" t="s">
        <v>51</v>
      </c>
      <c r="H59" s="15" t="s">
        <v>170</v>
      </c>
      <c r="I59" s="15" t="s">
        <v>24</v>
      </c>
      <c r="J59" s="55">
        <v>0</v>
      </c>
      <c r="K59" s="55">
        <v>0</v>
      </c>
      <c r="L59" s="64" t="e">
        <f t="shared" si="1"/>
        <v>#DIV/0!</v>
      </c>
      <c r="N59" s="57" t="s">
        <v>239</v>
      </c>
      <c r="O59" s="57" t="s">
        <v>258</v>
      </c>
      <c r="P59" s="57" t="s">
        <v>260</v>
      </c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4"/>
      <c r="AD59" s="43"/>
      <c r="AE59" s="41"/>
      <c r="AF59" s="58"/>
      <c r="AG59" s="41"/>
      <c r="AH59" s="41"/>
      <c r="AI59" s="42"/>
      <c r="AJ59" s="41"/>
      <c r="AK59" s="40" t="s">
        <v>242</v>
      </c>
      <c r="AL59" s="39"/>
      <c r="AM59" s="38"/>
      <c r="AN59" s="37"/>
      <c r="AO59" s="36"/>
      <c r="AP59" s="35"/>
      <c r="AQ59" s="34"/>
    </row>
    <row r="60" spans="1:43" ht="29.25" customHeight="1">
      <c r="A60" s="12" t="s">
        <v>40</v>
      </c>
      <c r="B60" s="13" t="s">
        <v>16</v>
      </c>
      <c r="C60" s="13" t="s">
        <v>14</v>
      </c>
      <c r="D60" s="13" t="s">
        <v>41</v>
      </c>
      <c r="E60" s="13" t="s">
        <v>17</v>
      </c>
      <c r="F60" s="13" t="s">
        <v>16</v>
      </c>
      <c r="G60" s="13" t="s">
        <v>17</v>
      </c>
      <c r="H60" s="13" t="s">
        <v>18</v>
      </c>
      <c r="I60" s="13" t="s">
        <v>16</v>
      </c>
      <c r="J60" s="53">
        <f>J61+J65</f>
        <v>3535.6</v>
      </c>
      <c r="K60" s="53">
        <f>K61+K65</f>
        <v>8639.7999999999993</v>
      </c>
      <c r="L60" s="65">
        <f t="shared" ref="L60:L111" si="5">SUM(K60/J60)*100</f>
        <v>244.36587849304217</v>
      </c>
      <c r="N60" s="57" t="s">
        <v>239</v>
      </c>
      <c r="O60" s="57" t="s">
        <v>258</v>
      </c>
      <c r="P60" s="57" t="s">
        <v>260</v>
      </c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4"/>
      <c r="AD60" s="43"/>
      <c r="AE60" s="41"/>
      <c r="AF60" s="58"/>
      <c r="AG60" s="41"/>
      <c r="AH60" s="41"/>
      <c r="AI60" s="42"/>
      <c r="AJ60" s="41"/>
      <c r="AK60" s="40" t="s">
        <v>242</v>
      </c>
      <c r="AL60" s="39"/>
      <c r="AM60" s="38"/>
      <c r="AN60" s="37"/>
      <c r="AO60" s="36"/>
      <c r="AP60" s="35"/>
      <c r="AQ60" s="34"/>
    </row>
    <row r="61" spans="1:43" ht="54" customHeight="1">
      <c r="A61" s="12" t="s">
        <v>42</v>
      </c>
      <c r="B61" s="13" t="s">
        <v>16</v>
      </c>
      <c r="C61" s="13" t="s">
        <v>14</v>
      </c>
      <c r="D61" s="13" t="s">
        <v>41</v>
      </c>
      <c r="E61" s="13" t="s">
        <v>37</v>
      </c>
      <c r="F61" s="13" t="s">
        <v>16</v>
      </c>
      <c r="G61" s="13" t="s">
        <v>20</v>
      </c>
      <c r="H61" s="13" t="s">
        <v>18</v>
      </c>
      <c r="I61" s="13" t="s">
        <v>24</v>
      </c>
      <c r="J61" s="53">
        <f>J62+J63+J64</f>
        <v>3535.6</v>
      </c>
      <c r="K61" s="53">
        <f>K62+K63+K64</f>
        <v>8620.4</v>
      </c>
      <c r="L61" s="65">
        <f t="shared" si="5"/>
        <v>243.81717388844893</v>
      </c>
      <c r="N61" s="57" t="s">
        <v>239</v>
      </c>
      <c r="O61" s="57" t="s">
        <v>258</v>
      </c>
      <c r="P61" s="57" t="s">
        <v>260</v>
      </c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4"/>
      <c r="AD61" s="43"/>
      <c r="AE61" s="41"/>
      <c r="AF61" s="58"/>
      <c r="AG61" s="41"/>
      <c r="AH61" s="41"/>
      <c r="AI61" s="42"/>
      <c r="AJ61" s="41"/>
      <c r="AK61" s="40" t="s">
        <v>242</v>
      </c>
      <c r="AL61" s="39"/>
      <c r="AM61" s="38"/>
      <c r="AN61" s="37"/>
      <c r="AO61" s="36"/>
      <c r="AP61" s="35"/>
      <c r="AQ61" s="34"/>
    </row>
    <row r="62" spans="1:43" ht="117.75" customHeight="1">
      <c r="A62" s="17" t="s">
        <v>168</v>
      </c>
      <c r="B62" s="15" t="s">
        <v>22</v>
      </c>
      <c r="C62" s="15" t="s">
        <v>14</v>
      </c>
      <c r="D62" s="15" t="s">
        <v>41</v>
      </c>
      <c r="E62" s="15" t="s">
        <v>37</v>
      </c>
      <c r="F62" s="15" t="s">
        <v>27</v>
      </c>
      <c r="G62" s="15" t="s">
        <v>20</v>
      </c>
      <c r="H62" s="15" t="s">
        <v>170</v>
      </c>
      <c r="I62" s="15" t="s">
        <v>24</v>
      </c>
      <c r="J62" s="55">
        <v>0</v>
      </c>
      <c r="K62" s="55">
        <v>0</v>
      </c>
      <c r="L62" s="64">
        <v>0</v>
      </c>
      <c r="N62" s="173" t="s">
        <v>261</v>
      </c>
      <c r="O62" s="173"/>
      <c r="P62" s="173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</row>
    <row r="63" spans="1:43" ht="87.75" customHeight="1">
      <c r="A63" s="21" t="s">
        <v>205</v>
      </c>
      <c r="B63" s="15" t="s">
        <v>22</v>
      </c>
      <c r="C63" s="15" t="s">
        <v>14</v>
      </c>
      <c r="D63" s="15" t="s">
        <v>41</v>
      </c>
      <c r="E63" s="15" t="s">
        <v>37</v>
      </c>
      <c r="F63" s="15" t="s">
        <v>27</v>
      </c>
      <c r="G63" s="15" t="s">
        <v>20</v>
      </c>
      <c r="H63" s="15" t="s">
        <v>206</v>
      </c>
      <c r="I63" s="15" t="s">
        <v>24</v>
      </c>
      <c r="J63" s="55">
        <v>3273.4</v>
      </c>
      <c r="K63" s="55">
        <v>7657.6</v>
      </c>
      <c r="L63" s="64">
        <f t="shared" si="5"/>
        <v>233.93413576098246</v>
      </c>
      <c r="N63" s="173" t="s">
        <v>262</v>
      </c>
      <c r="O63" s="173"/>
      <c r="P63" s="173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</row>
    <row r="64" spans="1:43" ht="87.75" customHeight="1">
      <c r="A64" s="21" t="s">
        <v>205</v>
      </c>
      <c r="B64" s="15" t="s">
        <v>22</v>
      </c>
      <c r="C64" s="15" t="s">
        <v>14</v>
      </c>
      <c r="D64" s="15" t="s">
        <v>41</v>
      </c>
      <c r="E64" s="15" t="s">
        <v>37</v>
      </c>
      <c r="F64" s="15" t="s">
        <v>27</v>
      </c>
      <c r="G64" s="15" t="s">
        <v>20</v>
      </c>
      <c r="H64" s="15" t="s">
        <v>365</v>
      </c>
      <c r="I64" s="15" t="s">
        <v>24</v>
      </c>
      <c r="J64" s="55">
        <v>262.2</v>
      </c>
      <c r="K64" s="55">
        <v>962.8</v>
      </c>
      <c r="L64" s="64">
        <v>0</v>
      </c>
      <c r="N64" s="113"/>
      <c r="O64" s="113"/>
      <c r="P64" s="113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2"/>
      <c r="AL64" s="115"/>
      <c r="AM64" s="115"/>
      <c r="AN64" s="115"/>
      <c r="AO64" s="115"/>
      <c r="AP64" s="115"/>
      <c r="AQ64" s="115"/>
    </row>
    <row r="65" spans="1:43" s="16" customFormat="1" ht="69" customHeight="1">
      <c r="A65" s="22" t="s">
        <v>197</v>
      </c>
      <c r="B65" s="13" t="s">
        <v>16</v>
      </c>
      <c r="C65" s="13" t="s">
        <v>14</v>
      </c>
      <c r="D65" s="13" t="s">
        <v>41</v>
      </c>
      <c r="E65" s="13" t="s">
        <v>39</v>
      </c>
      <c r="F65" s="13" t="s">
        <v>16</v>
      </c>
      <c r="G65" s="13" t="s">
        <v>20</v>
      </c>
      <c r="H65" s="13" t="s">
        <v>18</v>
      </c>
      <c r="I65" s="13" t="s">
        <v>24</v>
      </c>
      <c r="J65" s="53">
        <f>SUM(J66:J66)</f>
        <v>0</v>
      </c>
      <c r="K65" s="53">
        <f>SUM(K66:K66)</f>
        <v>19.399999999999999</v>
      </c>
      <c r="L65" s="65" t="e">
        <f t="shared" si="5"/>
        <v>#DIV/0!</v>
      </c>
      <c r="N65" s="57" t="s">
        <v>239</v>
      </c>
      <c r="O65" s="57" t="s">
        <v>261</v>
      </c>
      <c r="P65" s="57" t="s">
        <v>262</v>
      </c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4"/>
      <c r="AD65" s="43"/>
      <c r="AE65" s="41"/>
      <c r="AF65" s="58"/>
      <c r="AG65" s="41"/>
      <c r="AH65" s="41"/>
      <c r="AI65" s="42"/>
      <c r="AJ65" s="41"/>
      <c r="AK65" s="40" t="s">
        <v>242</v>
      </c>
      <c r="AL65" s="39"/>
      <c r="AM65" s="38"/>
      <c r="AN65" s="37"/>
      <c r="AO65" s="36"/>
      <c r="AP65" s="35"/>
      <c r="AQ65" s="34"/>
    </row>
    <row r="66" spans="1:43" ht="151.5" customHeight="1">
      <c r="A66" s="19" t="s">
        <v>198</v>
      </c>
      <c r="B66" s="15" t="s">
        <v>320</v>
      </c>
      <c r="C66" s="15" t="s">
        <v>14</v>
      </c>
      <c r="D66" s="15" t="s">
        <v>41</v>
      </c>
      <c r="E66" s="15" t="s">
        <v>39</v>
      </c>
      <c r="F66" s="15" t="s">
        <v>28</v>
      </c>
      <c r="G66" s="15" t="s">
        <v>20</v>
      </c>
      <c r="H66" s="15" t="s">
        <v>170</v>
      </c>
      <c r="I66" s="15" t="s">
        <v>24</v>
      </c>
      <c r="J66" s="54">
        <v>0</v>
      </c>
      <c r="K66" s="54">
        <v>19.399999999999999</v>
      </c>
      <c r="L66" s="64" t="e">
        <f t="shared" si="5"/>
        <v>#DIV/0!</v>
      </c>
      <c r="N66" s="173" t="s">
        <v>263</v>
      </c>
      <c r="O66" s="173"/>
      <c r="P66" s="173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4"/>
      <c r="AK66" s="174"/>
      <c r="AL66" s="174"/>
      <c r="AM66" s="174"/>
      <c r="AN66" s="174"/>
      <c r="AO66" s="174"/>
      <c r="AP66" s="174"/>
      <c r="AQ66" s="174"/>
    </row>
    <row r="67" spans="1:43" ht="63.75" customHeight="1">
      <c r="A67" s="12" t="s">
        <v>44</v>
      </c>
      <c r="B67" s="13" t="s">
        <v>16</v>
      </c>
      <c r="C67" s="13" t="s">
        <v>14</v>
      </c>
      <c r="D67" s="13" t="s">
        <v>45</v>
      </c>
      <c r="E67" s="13" t="s">
        <v>17</v>
      </c>
      <c r="F67" s="13" t="s">
        <v>16</v>
      </c>
      <c r="G67" s="13" t="s">
        <v>17</v>
      </c>
      <c r="H67" s="13" t="s">
        <v>18</v>
      </c>
      <c r="I67" s="13" t="s">
        <v>16</v>
      </c>
      <c r="J67" s="56">
        <f>J68+J77</f>
        <v>12915.7</v>
      </c>
      <c r="K67" s="56">
        <f>K68+K77</f>
        <v>14168.5</v>
      </c>
      <c r="L67" s="65">
        <f t="shared" si="5"/>
        <v>109.69982269640823</v>
      </c>
      <c r="N67" s="57" t="s">
        <v>239</v>
      </c>
      <c r="O67" s="57" t="s">
        <v>264</v>
      </c>
      <c r="P67" s="57" t="s">
        <v>265</v>
      </c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4"/>
      <c r="AD67" s="43"/>
      <c r="AE67" s="41"/>
      <c r="AF67" s="58"/>
      <c r="AG67" s="41"/>
      <c r="AH67" s="41"/>
      <c r="AI67" s="42"/>
      <c r="AJ67" s="41"/>
      <c r="AK67" s="40" t="s">
        <v>242</v>
      </c>
      <c r="AL67" s="39"/>
      <c r="AM67" s="38"/>
      <c r="AN67" s="37"/>
      <c r="AO67" s="36"/>
      <c r="AP67" s="35"/>
      <c r="AQ67" s="34"/>
    </row>
    <row r="68" spans="1:43" ht="124.5" customHeight="1">
      <c r="A68" s="12" t="s">
        <v>46</v>
      </c>
      <c r="B68" s="13" t="s">
        <v>16</v>
      </c>
      <c r="C68" s="13" t="s">
        <v>14</v>
      </c>
      <c r="D68" s="13" t="s">
        <v>45</v>
      </c>
      <c r="E68" s="13" t="s">
        <v>34</v>
      </c>
      <c r="F68" s="13" t="s">
        <v>16</v>
      </c>
      <c r="G68" s="13" t="s">
        <v>17</v>
      </c>
      <c r="H68" s="13" t="s">
        <v>18</v>
      </c>
      <c r="I68" s="13" t="s">
        <v>47</v>
      </c>
      <c r="J68" s="56">
        <f>J69+J71+J73+J75</f>
        <v>10000.200000000001</v>
      </c>
      <c r="K68" s="56">
        <f>K69+K71+K73+K75</f>
        <v>11215.4</v>
      </c>
      <c r="L68" s="65">
        <f t="shared" si="5"/>
        <v>112.15175696486068</v>
      </c>
      <c r="N68" s="57" t="s">
        <v>239</v>
      </c>
      <c r="O68" s="57" t="s">
        <v>264</v>
      </c>
      <c r="P68" s="57" t="s">
        <v>265</v>
      </c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4"/>
      <c r="AD68" s="43"/>
      <c r="AE68" s="41"/>
      <c r="AF68" s="58"/>
      <c r="AG68" s="41"/>
      <c r="AH68" s="41"/>
      <c r="AI68" s="42"/>
      <c r="AJ68" s="41"/>
      <c r="AK68" s="40" t="s">
        <v>242</v>
      </c>
      <c r="AL68" s="39"/>
      <c r="AM68" s="38"/>
      <c r="AN68" s="37"/>
      <c r="AO68" s="36"/>
      <c r="AP68" s="35"/>
      <c r="AQ68" s="34"/>
    </row>
    <row r="69" spans="1:43" s="16" customFormat="1" ht="102" customHeight="1">
      <c r="A69" s="24" t="s">
        <v>49</v>
      </c>
      <c r="B69" s="13" t="s">
        <v>50</v>
      </c>
      <c r="C69" s="13" t="s">
        <v>14</v>
      </c>
      <c r="D69" s="13" t="s">
        <v>45</v>
      </c>
      <c r="E69" s="13" t="s">
        <v>34</v>
      </c>
      <c r="F69" s="13" t="s">
        <v>27</v>
      </c>
      <c r="G69" s="13" t="s">
        <v>17</v>
      </c>
      <c r="H69" s="13" t="s">
        <v>18</v>
      </c>
      <c r="I69" s="13" t="s">
        <v>47</v>
      </c>
      <c r="J69" s="53">
        <f>SUM(J70:J70)</f>
        <v>3996.9</v>
      </c>
      <c r="K69" s="53">
        <f>SUM(K70:K70)</f>
        <v>5163.2</v>
      </c>
      <c r="L69" s="65">
        <f t="shared" si="5"/>
        <v>129.1801145888063</v>
      </c>
      <c r="N69" s="57" t="s">
        <v>239</v>
      </c>
      <c r="O69" s="57" t="s">
        <v>264</v>
      </c>
      <c r="P69" s="57" t="s">
        <v>265</v>
      </c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4"/>
      <c r="AD69" s="43"/>
      <c r="AE69" s="41"/>
      <c r="AF69" s="58"/>
      <c r="AG69" s="41"/>
      <c r="AH69" s="41"/>
      <c r="AI69" s="42"/>
      <c r="AJ69" s="41"/>
      <c r="AK69" s="40" t="s">
        <v>242</v>
      </c>
      <c r="AL69" s="39"/>
      <c r="AM69" s="38"/>
      <c r="AN69" s="37"/>
      <c r="AO69" s="36"/>
      <c r="AP69" s="35"/>
      <c r="AQ69" s="34"/>
    </row>
    <row r="70" spans="1:43" s="16" customFormat="1" ht="113.25" customHeight="1">
      <c r="A70" s="25" t="s">
        <v>318</v>
      </c>
      <c r="B70" s="15" t="s">
        <v>320</v>
      </c>
      <c r="C70" s="15" t="s">
        <v>14</v>
      </c>
      <c r="D70" s="15" t="s">
        <v>45</v>
      </c>
      <c r="E70" s="15" t="s">
        <v>34</v>
      </c>
      <c r="F70" s="15" t="s">
        <v>319</v>
      </c>
      <c r="G70" s="15" t="s">
        <v>63</v>
      </c>
      <c r="H70" s="15" t="s">
        <v>18</v>
      </c>
      <c r="I70" s="15" t="s">
        <v>47</v>
      </c>
      <c r="J70" s="54">
        <v>3996.9</v>
      </c>
      <c r="K70" s="54">
        <v>5163.2</v>
      </c>
      <c r="L70" s="64">
        <v>0</v>
      </c>
      <c r="N70" s="57"/>
      <c r="O70" s="57"/>
      <c r="P70" s="57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4"/>
      <c r="AD70" s="43"/>
      <c r="AE70" s="41"/>
      <c r="AF70" s="58"/>
      <c r="AG70" s="41"/>
      <c r="AH70" s="41"/>
      <c r="AI70" s="42"/>
      <c r="AJ70" s="41"/>
      <c r="AK70" s="40"/>
      <c r="AL70" s="39"/>
      <c r="AM70" s="38"/>
      <c r="AN70" s="37"/>
      <c r="AO70" s="36"/>
      <c r="AP70" s="35"/>
      <c r="AQ70" s="34"/>
    </row>
    <row r="71" spans="1:43" s="16" customFormat="1" ht="123.75" customHeight="1">
      <c r="A71" s="24" t="s">
        <v>199</v>
      </c>
      <c r="B71" s="13" t="s">
        <v>16</v>
      </c>
      <c r="C71" s="13" t="s">
        <v>14</v>
      </c>
      <c r="D71" s="13" t="s">
        <v>45</v>
      </c>
      <c r="E71" s="13" t="s">
        <v>34</v>
      </c>
      <c r="F71" s="13" t="s">
        <v>28</v>
      </c>
      <c r="G71" s="13" t="s">
        <v>17</v>
      </c>
      <c r="H71" s="13" t="s">
        <v>18</v>
      </c>
      <c r="I71" s="13" t="s">
        <v>47</v>
      </c>
      <c r="J71" s="53">
        <f>J72</f>
        <v>175.9</v>
      </c>
      <c r="K71" s="53">
        <f>K72</f>
        <v>388.9</v>
      </c>
      <c r="L71" s="65">
        <f t="shared" si="5"/>
        <v>221.09152927799883</v>
      </c>
      <c r="N71" s="57" t="s">
        <v>239</v>
      </c>
      <c r="O71" s="57" t="s">
        <v>264</v>
      </c>
      <c r="P71" s="57" t="s">
        <v>265</v>
      </c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4"/>
      <c r="AD71" s="43"/>
      <c r="AE71" s="41"/>
      <c r="AF71" s="58"/>
      <c r="AG71" s="41"/>
      <c r="AH71" s="41"/>
      <c r="AI71" s="42"/>
      <c r="AJ71" s="41"/>
      <c r="AK71" s="40" t="s">
        <v>242</v>
      </c>
      <c r="AL71" s="39"/>
      <c r="AM71" s="38"/>
      <c r="AN71" s="37"/>
      <c r="AO71" s="36"/>
      <c r="AP71" s="35"/>
      <c r="AQ71" s="34"/>
    </row>
    <row r="72" spans="1:43" s="16" customFormat="1" ht="123.75" customHeight="1">
      <c r="A72" s="25" t="s">
        <v>321</v>
      </c>
      <c r="B72" s="15" t="s">
        <v>320</v>
      </c>
      <c r="C72" s="15" t="s">
        <v>14</v>
      </c>
      <c r="D72" s="15" t="s">
        <v>45</v>
      </c>
      <c r="E72" s="15" t="s">
        <v>34</v>
      </c>
      <c r="F72" s="15" t="s">
        <v>153</v>
      </c>
      <c r="G72" s="15" t="s">
        <v>63</v>
      </c>
      <c r="H72" s="15" t="s">
        <v>18</v>
      </c>
      <c r="I72" s="15" t="s">
        <v>47</v>
      </c>
      <c r="J72" s="54">
        <v>175.9</v>
      </c>
      <c r="K72" s="54">
        <v>388.9</v>
      </c>
      <c r="L72" s="64">
        <v>0</v>
      </c>
      <c r="N72" s="68"/>
      <c r="O72" s="68"/>
      <c r="P72" s="68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70"/>
      <c r="AD72" s="71"/>
      <c r="AE72" s="72"/>
      <c r="AF72" s="73"/>
      <c r="AG72" s="72"/>
      <c r="AH72" s="72"/>
      <c r="AI72" s="74"/>
      <c r="AJ72" s="72"/>
      <c r="AK72" s="40"/>
      <c r="AL72" s="75"/>
      <c r="AM72" s="76"/>
      <c r="AN72" s="77"/>
      <c r="AO72" s="78"/>
      <c r="AP72" s="79"/>
      <c r="AQ72" s="80"/>
    </row>
    <row r="73" spans="1:43" s="16" customFormat="1" ht="61.5" customHeight="1">
      <c r="A73" s="23" t="s">
        <v>200</v>
      </c>
      <c r="B73" s="13" t="s">
        <v>16</v>
      </c>
      <c r="C73" s="13" t="s">
        <v>14</v>
      </c>
      <c r="D73" s="13" t="s">
        <v>45</v>
      </c>
      <c r="E73" s="13" t="s">
        <v>34</v>
      </c>
      <c r="F73" s="13" t="s">
        <v>83</v>
      </c>
      <c r="G73" s="13" t="s">
        <v>17</v>
      </c>
      <c r="H73" s="13" t="s">
        <v>18</v>
      </c>
      <c r="I73" s="13" t="s">
        <v>47</v>
      </c>
      <c r="J73" s="53">
        <f>J74</f>
        <v>5827.4</v>
      </c>
      <c r="K73" s="53">
        <f>K74</f>
        <v>5663.3</v>
      </c>
      <c r="L73" s="65">
        <f t="shared" si="5"/>
        <v>97.183992861310372</v>
      </c>
      <c r="N73" s="173" t="s">
        <v>267</v>
      </c>
      <c r="O73" s="173"/>
      <c r="P73" s="173"/>
      <c r="Q73" s="174"/>
      <c r="R73" s="174"/>
      <c r="S73" s="174"/>
      <c r="T73" s="174"/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  <c r="AF73" s="174"/>
      <c r="AG73" s="174"/>
      <c r="AH73" s="174"/>
      <c r="AI73" s="174"/>
      <c r="AJ73" s="174"/>
      <c r="AK73" s="174"/>
      <c r="AL73" s="174"/>
      <c r="AM73" s="174"/>
      <c r="AN73" s="174"/>
      <c r="AO73" s="174"/>
      <c r="AP73" s="174"/>
      <c r="AQ73" s="174"/>
    </row>
    <row r="74" spans="1:43" s="16" customFormat="1" ht="61.5" customHeight="1">
      <c r="A74" s="97" t="s">
        <v>322</v>
      </c>
      <c r="B74" s="15" t="s">
        <v>320</v>
      </c>
      <c r="C74" s="15" t="s">
        <v>14</v>
      </c>
      <c r="D74" s="15" t="s">
        <v>45</v>
      </c>
      <c r="E74" s="15" t="s">
        <v>34</v>
      </c>
      <c r="F74" s="15" t="s">
        <v>207</v>
      </c>
      <c r="G74" s="15" t="s">
        <v>63</v>
      </c>
      <c r="H74" s="15" t="s">
        <v>18</v>
      </c>
      <c r="I74" s="15" t="s">
        <v>47</v>
      </c>
      <c r="J74" s="54">
        <v>5827.4</v>
      </c>
      <c r="K74" s="54">
        <v>5663.3</v>
      </c>
      <c r="L74" s="64">
        <v>0</v>
      </c>
      <c r="N74" s="89"/>
      <c r="O74" s="89"/>
      <c r="P74" s="89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88"/>
      <c r="AL74" s="94"/>
      <c r="AM74" s="94"/>
      <c r="AN74" s="94"/>
      <c r="AO74" s="94"/>
      <c r="AP74" s="94"/>
      <c r="AQ74" s="94"/>
    </row>
    <row r="75" spans="1:43" s="16" customFormat="1" ht="78.75" customHeight="1">
      <c r="A75" s="145" t="s">
        <v>375</v>
      </c>
      <c r="B75" s="13" t="s">
        <v>16</v>
      </c>
      <c r="C75" s="13" t="s">
        <v>14</v>
      </c>
      <c r="D75" s="13" t="s">
        <v>45</v>
      </c>
      <c r="E75" s="13" t="s">
        <v>34</v>
      </c>
      <c r="F75" s="13" t="s">
        <v>377</v>
      </c>
      <c r="G75" s="13" t="s">
        <v>17</v>
      </c>
      <c r="H75" s="13" t="s">
        <v>18</v>
      </c>
      <c r="I75" s="13" t="s">
        <v>47</v>
      </c>
      <c r="J75" s="53">
        <f>SUM(J76)</f>
        <v>0</v>
      </c>
      <c r="K75" s="53">
        <f>SUM(K76)</f>
        <v>0</v>
      </c>
      <c r="L75" s="65">
        <v>0</v>
      </c>
      <c r="N75" s="135"/>
      <c r="O75" s="135"/>
      <c r="P75" s="135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4"/>
      <c r="AL75" s="115"/>
      <c r="AM75" s="115"/>
      <c r="AN75" s="115"/>
      <c r="AO75" s="115"/>
      <c r="AP75" s="115"/>
      <c r="AQ75" s="115"/>
    </row>
    <row r="76" spans="1:43" s="16" customFormat="1" ht="83.25" customHeight="1">
      <c r="A76" s="146" t="s">
        <v>376</v>
      </c>
      <c r="B76" s="15" t="s">
        <v>320</v>
      </c>
      <c r="C76" s="15" t="s">
        <v>14</v>
      </c>
      <c r="D76" s="15" t="s">
        <v>45</v>
      </c>
      <c r="E76" s="15" t="s">
        <v>34</v>
      </c>
      <c r="F76" s="15" t="s">
        <v>378</v>
      </c>
      <c r="G76" s="15" t="s">
        <v>63</v>
      </c>
      <c r="H76" s="15" t="s">
        <v>18</v>
      </c>
      <c r="I76" s="15" t="s">
        <v>47</v>
      </c>
      <c r="J76" s="54">
        <v>0</v>
      </c>
      <c r="K76" s="147">
        <v>0</v>
      </c>
      <c r="L76" s="64">
        <v>0</v>
      </c>
      <c r="N76" s="135"/>
      <c r="O76" s="135"/>
      <c r="P76" s="135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4"/>
      <c r="AL76" s="115"/>
      <c r="AM76" s="115"/>
      <c r="AN76" s="115"/>
      <c r="AO76" s="115"/>
      <c r="AP76" s="115"/>
      <c r="AQ76" s="115"/>
    </row>
    <row r="77" spans="1:43" s="16" customFormat="1" ht="99.6" customHeight="1">
      <c r="A77" s="12" t="s">
        <v>201</v>
      </c>
      <c r="B77" s="13" t="s">
        <v>16</v>
      </c>
      <c r="C77" s="13" t="s">
        <v>14</v>
      </c>
      <c r="D77" s="13" t="s">
        <v>45</v>
      </c>
      <c r="E77" s="13" t="s">
        <v>115</v>
      </c>
      <c r="F77" s="13" t="s">
        <v>16</v>
      </c>
      <c r="G77" s="13" t="s">
        <v>17</v>
      </c>
      <c r="H77" s="13" t="s">
        <v>18</v>
      </c>
      <c r="I77" s="13" t="s">
        <v>47</v>
      </c>
      <c r="J77" s="53">
        <f>SUM(J78:J79)</f>
        <v>2915.5</v>
      </c>
      <c r="K77" s="53">
        <f>SUM(K78:K79)</f>
        <v>2953.1000000000004</v>
      </c>
      <c r="L77" s="65">
        <f t="shared" si="5"/>
        <v>101.28965872063111</v>
      </c>
      <c r="N77" s="57" t="s">
        <v>239</v>
      </c>
      <c r="O77" s="57" t="s">
        <v>266</v>
      </c>
      <c r="P77" s="57" t="s">
        <v>267</v>
      </c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4"/>
      <c r="AD77" s="43"/>
      <c r="AE77" s="41"/>
      <c r="AF77" s="58"/>
      <c r="AG77" s="41"/>
      <c r="AH77" s="41"/>
      <c r="AI77" s="42"/>
      <c r="AJ77" s="41"/>
      <c r="AK77" s="40" t="s">
        <v>242</v>
      </c>
      <c r="AL77" s="39"/>
      <c r="AM77" s="38"/>
      <c r="AN77" s="37"/>
      <c r="AO77" s="36"/>
      <c r="AP77" s="35"/>
      <c r="AQ77" s="34"/>
    </row>
    <row r="78" spans="1:43" s="16" customFormat="1" ht="99.6" customHeight="1">
      <c r="A78" s="14" t="s">
        <v>323</v>
      </c>
      <c r="B78" s="15" t="s">
        <v>320</v>
      </c>
      <c r="C78" s="15" t="s">
        <v>14</v>
      </c>
      <c r="D78" s="15" t="s">
        <v>45</v>
      </c>
      <c r="E78" s="15" t="s">
        <v>115</v>
      </c>
      <c r="F78" s="15" t="s">
        <v>324</v>
      </c>
      <c r="G78" s="15" t="s">
        <v>63</v>
      </c>
      <c r="H78" s="15" t="s">
        <v>18</v>
      </c>
      <c r="I78" s="15" t="s">
        <v>47</v>
      </c>
      <c r="J78" s="54">
        <v>2364.6</v>
      </c>
      <c r="K78" s="54">
        <v>1750.2</v>
      </c>
      <c r="L78" s="64">
        <v>0</v>
      </c>
      <c r="N78" s="68"/>
      <c r="O78" s="68"/>
      <c r="P78" s="68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70"/>
      <c r="AD78" s="71"/>
      <c r="AE78" s="72"/>
      <c r="AF78" s="73"/>
      <c r="AG78" s="72"/>
      <c r="AH78" s="72"/>
      <c r="AI78" s="74"/>
      <c r="AJ78" s="72"/>
      <c r="AK78" s="40"/>
      <c r="AL78" s="75"/>
      <c r="AM78" s="76"/>
      <c r="AN78" s="77"/>
      <c r="AO78" s="78"/>
      <c r="AP78" s="79"/>
      <c r="AQ78" s="80"/>
    </row>
    <row r="79" spans="1:43" ht="99.6" customHeight="1">
      <c r="A79" s="81" t="s">
        <v>325</v>
      </c>
      <c r="B79" s="15" t="s">
        <v>320</v>
      </c>
      <c r="C79" s="15" t="s">
        <v>14</v>
      </c>
      <c r="D79" s="15" t="s">
        <v>45</v>
      </c>
      <c r="E79" s="15" t="s">
        <v>115</v>
      </c>
      <c r="F79" s="15" t="s">
        <v>88</v>
      </c>
      <c r="G79" s="15" t="s">
        <v>63</v>
      </c>
      <c r="H79" s="15" t="s">
        <v>18</v>
      </c>
      <c r="I79" s="15" t="s">
        <v>47</v>
      </c>
      <c r="J79" s="54">
        <v>550.9</v>
      </c>
      <c r="K79" s="54">
        <v>1202.9000000000001</v>
      </c>
      <c r="L79" s="64">
        <v>0</v>
      </c>
      <c r="N79" s="87"/>
      <c r="O79" s="87"/>
      <c r="P79" s="87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</row>
    <row r="80" spans="1:43" ht="31.5">
      <c r="A80" s="12" t="s">
        <v>53</v>
      </c>
      <c r="B80" s="13" t="s">
        <v>16</v>
      </c>
      <c r="C80" s="13" t="s">
        <v>14</v>
      </c>
      <c r="D80" s="13" t="s">
        <v>43</v>
      </c>
      <c r="E80" s="13" t="s">
        <v>17</v>
      </c>
      <c r="F80" s="13" t="s">
        <v>16</v>
      </c>
      <c r="G80" s="13" t="s">
        <v>17</v>
      </c>
      <c r="H80" s="13" t="s">
        <v>18</v>
      </c>
      <c r="I80" s="13" t="s">
        <v>47</v>
      </c>
      <c r="J80" s="53">
        <f>J81</f>
        <v>34.100000000000009</v>
      </c>
      <c r="K80" s="53">
        <f>K81</f>
        <v>60</v>
      </c>
      <c r="L80" s="65">
        <f t="shared" si="5"/>
        <v>175.95307917888559</v>
      </c>
      <c r="N80" s="173" t="s">
        <v>269</v>
      </c>
      <c r="O80" s="173"/>
      <c r="P80" s="173"/>
      <c r="Q80" s="174"/>
      <c r="R80" s="174"/>
      <c r="S80" s="174"/>
      <c r="T80" s="174"/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  <c r="AF80" s="174"/>
      <c r="AG80" s="174"/>
      <c r="AH80" s="174"/>
      <c r="AI80" s="174"/>
      <c r="AJ80" s="174"/>
      <c r="AK80" s="174"/>
      <c r="AL80" s="174"/>
      <c r="AM80" s="174"/>
      <c r="AN80" s="174"/>
      <c r="AO80" s="174"/>
      <c r="AP80" s="174"/>
      <c r="AQ80" s="174"/>
    </row>
    <row r="81" spans="1:43" ht="33.75" customHeight="1">
      <c r="A81" s="12" t="s">
        <v>54</v>
      </c>
      <c r="B81" s="13" t="s">
        <v>55</v>
      </c>
      <c r="C81" s="13" t="s">
        <v>14</v>
      </c>
      <c r="D81" s="13" t="s">
        <v>43</v>
      </c>
      <c r="E81" s="13" t="s">
        <v>20</v>
      </c>
      <c r="F81" s="13" t="s">
        <v>16</v>
      </c>
      <c r="G81" s="13" t="s">
        <v>20</v>
      </c>
      <c r="H81" s="13" t="s">
        <v>18</v>
      </c>
      <c r="I81" s="13" t="s">
        <v>47</v>
      </c>
      <c r="J81" s="53">
        <f>SUM(J82:J84)</f>
        <v>34.100000000000009</v>
      </c>
      <c r="K81" s="53">
        <f>SUM(K82:K84)</f>
        <v>60</v>
      </c>
      <c r="L81" s="65">
        <f t="shared" si="5"/>
        <v>175.95307917888559</v>
      </c>
      <c r="N81" s="57" t="s">
        <v>239</v>
      </c>
      <c r="O81" s="57" t="s">
        <v>268</v>
      </c>
      <c r="P81" s="57" t="s">
        <v>269</v>
      </c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4"/>
      <c r="AD81" s="43"/>
      <c r="AE81" s="41"/>
      <c r="AF81" s="58"/>
      <c r="AG81" s="41"/>
      <c r="AH81" s="41"/>
      <c r="AI81" s="42"/>
      <c r="AJ81" s="41"/>
      <c r="AK81" s="40" t="s">
        <v>242</v>
      </c>
      <c r="AL81" s="39"/>
      <c r="AM81" s="38"/>
      <c r="AN81" s="37"/>
      <c r="AO81" s="36"/>
      <c r="AP81" s="35"/>
      <c r="AQ81" s="34"/>
    </row>
    <row r="82" spans="1:43" ht="45.75" customHeight="1">
      <c r="A82" s="14" t="s">
        <v>56</v>
      </c>
      <c r="B82" s="15" t="s">
        <v>55</v>
      </c>
      <c r="C82" s="15" t="s">
        <v>14</v>
      </c>
      <c r="D82" s="15" t="s">
        <v>43</v>
      </c>
      <c r="E82" s="15" t="s">
        <v>20</v>
      </c>
      <c r="F82" s="15" t="s">
        <v>27</v>
      </c>
      <c r="G82" s="15" t="s">
        <v>20</v>
      </c>
      <c r="H82" s="15" t="s">
        <v>18</v>
      </c>
      <c r="I82" s="15" t="s">
        <v>47</v>
      </c>
      <c r="J82" s="54">
        <v>36.200000000000003</v>
      </c>
      <c r="K82" s="54">
        <v>45.3</v>
      </c>
      <c r="L82" s="64">
        <f t="shared" si="5"/>
        <v>125.13812154696132</v>
      </c>
      <c r="N82" s="57" t="s">
        <v>239</v>
      </c>
      <c r="O82" s="57" t="s">
        <v>268</v>
      </c>
      <c r="P82" s="57" t="s">
        <v>269</v>
      </c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4"/>
      <c r="AD82" s="43"/>
      <c r="AE82" s="41"/>
      <c r="AF82" s="58"/>
      <c r="AG82" s="41"/>
      <c r="AH82" s="41"/>
      <c r="AI82" s="42"/>
      <c r="AJ82" s="41"/>
      <c r="AK82" s="40" t="s">
        <v>242</v>
      </c>
      <c r="AL82" s="39"/>
      <c r="AM82" s="38"/>
      <c r="AN82" s="37"/>
      <c r="AO82" s="36"/>
      <c r="AP82" s="35"/>
      <c r="AQ82" s="34"/>
    </row>
    <row r="83" spans="1:43" ht="45.75" customHeight="1">
      <c r="A83" s="14" t="s">
        <v>366</v>
      </c>
      <c r="B83" s="15" t="s">
        <v>55</v>
      </c>
      <c r="C83" s="15" t="s">
        <v>14</v>
      </c>
      <c r="D83" s="15" t="s">
        <v>43</v>
      </c>
      <c r="E83" s="15" t="s">
        <v>20</v>
      </c>
      <c r="F83" s="15" t="s">
        <v>30</v>
      </c>
      <c r="G83" s="15" t="s">
        <v>20</v>
      </c>
      <c r="H83" s="15" t="s">
        <v>18</v>
      </c>
      <c r="I83" s="15" t="s">
        <v>47</v>
      </c>
      <c r="J83" s="54">
        <v>0.7</v>
      </c>
      <c r="K83" s="54">
        <v>0.5</v>
      </c>
      <c r="L83" s="64">
        <v>0</v>
      </c>
      <c r="N83" s="57"/>
      <c r="O83" s="57"/>
      <c r="P83" s="57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4"/>
      <c r="AD83" s="43"/>
      <c r="AE83" s="41"/>
      <c r="AF83" s="58"/>
      <c r="AG83" s="41"/>
      <c r="AH83" s="41"/>
      <c r="AI83" s="42"/>
      <c r="AJ83" s="41"/>
      <c r="AK83" s="40"/>
      <c r="AL83" s="39"/>
      <c r="AM83" s="38"/>
      <c r="AN83" s="37"/>
      <c r="AO83" s="36"/>
      <c r="AP83" s="35"/>
      <c r="AQ83" s="34"/>
    </row>
    <row r="84" spans="1:43" ht="45.75" customHeight="1">
      <c r="A84" s="82" t="s">
        <v>169</v>
      </c>
      <c r="B84" s="15" t="s">
        <v>55</v>
      </c>
      <c r="C84" s="15" t="s">
        <v>14</v>
      </c>
      <c r="D84" s="15" t="s">
        <v>43</v>
      </c>
      <c r="E84" s="15" t="s">
        <v>20</v>
      </c>
      <c r="F84" s="15" t="s">
        <v>57</v>
      </c>
      <c r="G84" s="15" t="s">
        <v>20</v>
      </c>
      <c r="H84" s="15" t="s">
        <v>18</v>
      </c>
      <c r="I84" s="15" t="s">
        <v>47</v>
      </c>
      <c r="J84" s="54">
        <v>-2.8</v>
      </c>
      <c r="K84" s="54">
        <v>14.2</v>
      </c>
      <c r="L84" s="64">
        <f t="shared" si="5"/>
        <v>-507.14285714285711</v>
      </c>
      <c r="N84" s="57"/>
      <c r="O84" s="57"/>
      <c r="P84" s="57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4"/>
      <c r="AD84" s="43"/>
      <c r="AE84" s="41"/>
      <c r="AF84" s="58"/>
      <c r="AG84" s="41"/>
      <c r="AH84" s="41"/>
      <c r="AI84" s="42"/>
      <c r="AJ84" s="41"/>
      <c r="AK84" s="40"/>
      <c r="AL84" s="39"/>
      <c r="AM84" s="38"/>
      <c r="AN84" s="37"/>
      <c r="AO84" s="36"/>
      <c r="AP84" s="35"/>
      <c r="AQ84" s="34"/>
    </row>
    <row r="85" spans="1:43" ht="55.5" customHeight="1">
      <c r="A85" s="12" t="s">
        <v>58</v>
      </c>
      <c r="B85" s="13" t="s">
        <v>16</v>
      </c>
      <c r="C85" s="13" t="s">
        <v>14</v>
      </c>
      <c r="D85" s="13" t="s">
        <v>51</v>
      </c>
      <c r="E85" s="13" t="s">
        <v>17</v>
      </c>
      <c r="F85" s="13" t="s">
        <v>16</v>
      </c>
      <c r="G85" s="13" t="s">
        <v>17</v>
      </c>
      <c r="H85" s="13" t="s">
        <v>18</v>
      </c>
      <c r="I85" s="13" t="s">
        <v>16</v>
      </c>
      <c r="J85" s="53">
        <f>J86+J89</f>
        <v>9617.7999999999993</v>
      </c>
      <c r="K85" s="53">
        <f>K86+K89</f>
        <v>9307.7000000000007</v>
      </c>
      <c r="L85" s="65">
        <f t="shared" si="5"/>
        <v>96.775769926594464</v>
      </c>
      <c r="N85" s="57" t="s">
        <v>239</v>
      </c>
      <c r="O85" s="57" t="s">
        <v>270</v>
      </c>
      <c r="P85" s="57" t="s">
        <v>271</v>
      </c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4"/>
      <c r="AD85" s="43"/>
      <c r="AE85" s="41"/>
      <c r="AF85" s="58"/>
      <c r="AG85" s="41"/>
      <c r="AH85" s="41"/>
      <c r="AI85" s="42"/>
      <c r="AJ85" s="41"/>
      <c r="AK85" s="40" t="s">
        <v>242</v>
      </c>
      <c r="AL85" s="39"/>
      <c r="AM85" s="38"/>
      <c r="AN85" s="37"/>
      <c r="AO85" s="36"/>
      <c r="AP85" s="35"/>
      <c r="AQ85" s="34"/>
    </row>
    <row r="86" spans="1:43" ht="33" customHeight="1">
      <c r="A86" s="12" t="s">
        <v>59</v>
      </c>
      <c r="B86" s="13" t="s">
        <v>16</v>
      </c>
      <c r="C86" s="13" t="s">
        <v>14</v>
      </c>
      <c r="D86" s="13" t="s">
        <v>51</v>
      </c>
      <c r="E86" s="13" t="s">
        <v>20</v>
      </c>
      <c r="F86" s="13" t="s">
        <v>16</v>
      </c>
      <c r="G86" s="13" t="s">
        <v>17</v>
      </c>
      <c r="H86" s="13" t="s">
        <v>18</v>
      </c>
      <c r="I86" s="13" t="s">
        <v>60</v>
      </c>
      <c r="J86" s="53">
        <f>J87+J88</f>
        <v>9299.5999999999985</v>
      </c>
      <c r="K86" s="53">
        <f>K87+K88</f>
        <v>7688.9000000000005</v>
      </c>
      <c r="L86" s="65">
        <f t="shared" si="5"/>
        <v>82.679900210761772</v>
      </c>
      <c r="N86" s="57" t="s">
        <v>239</v>
      </c>
      <c r="O86" s="57" t="s">
        <v>270</v>
      </c>
      <c r="P86" s="57" t="s">
        <v>271</v>
      </c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4"/>
      <c r="AD86" s="43"/>
      <c r="AE86" s="41"/>
      <c r="AF86" s="58"/>
      <c r="AG86" s="41"/>
      <c r="AH86" s="41"/>
      <c r="AI86" s="42"/>
      <c r="AJ86" s="41"/>
      <c r="AK86" s="40" t="s">
        <v>242</v>
      </c>
      <c r="AL86" s="39"/>
      <c r="AM86" s="38"/>
      <c r="AN86" s="37"/>
      <c r="AO86" s="36"/>
      <c r="AP86" s="35"/>
      <c r="AQ86" s="34"/>
    </row>
    <row r="87" spans="1:43" ht="54" customHeight="1">
      <c r="A87" s="17" t="s">
        <v>339</v>
      </c>
      <c r="B87" s="15" t="s">
        <v>320</v>
      </c>
      <c r="C87" s="15" t="s">
        <v>14</v>
      </c>
      <c r="D87" s="15" t="s">
        <v>51</v>
      </c>
      <c r="E87" s="15" t="s">
        <v>20</v>
      </c>
      <c r="F87" s="15" t="s">
        <v>328</v>
      </c>
      <c r="G87" s="15" t="s">
        <v>63</v>
      </c>
      <c r="H87" s="15" t="s">
        <v>341</v>
      </c>
      <c r="I87" s="15" t="s">
        <v>60</v>
      </c>
      <c r="J87" s="54">
        <v>25.8</v>
      </c>
      <c r="K87" s="54">
        <v>10.8</v>
      </c>
      <c r="L87" s="64">
        <v>0</v>
      </c>
      <c r="N87" s="57"/>
      <c r="O87" s="57"/>
      <c r="P87" s="57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4"/>
      <c r="AD87" s="43"/>
      <c r="AE87" s="41"/>
      <c r="AF87" s="58"/>
      <c r="AG87" s="41"/>
      <c r="AH87" s="41"/>
      <c r="AI87" s="42"/>
      <c r="AJ87" s="41"/>
      <c r="AK87" s="40"/>
      <c r="AL87" s="39"/>
      <c r="AM87" s="38"/>
      <c r="AN87" s="37"/>
      <c r="AO87" s="36"/>
      <c r="AP87" s="35"/>
      <c r="AQ87" s="34"/>
    </row>
    <row r="88" spans="1:43" ht="62.25" customHeight="1">
      <c r="A88" s="17" t="s">
        <v>340</v>
      </c>
      <c r="B88" s="15" t="s">
        <v>320</v>
      </c>
      <c r="C88" s="15" t="s">
        <v>14</v>
      </c>
      <c r="D88" s="15" t="s">
        <v>51</v>
      </c>
      <c r="E88" s="15" t="s">
        <v>20</v>
      </c>
      <c r="F88" s="15" t="s">
        <v>328</v>
      </c>
      <c r="G88" s="15" t="s">
        <v>63</v>
      </c>
      <c r="H88" s="15" t="s">
        <v>175</v>
      </c>
      <c r="I88" s="15" t="s">
        <v>60</v>
      </c>
      <c r="J88" s="55">
        <v>9273.7999999999993</v>
      </c>
      <c r="K88" s="55">
        <v>7678.1</v>
      </c>
      <c r="L88" s="64">
        <v>0</v>
      </c>
      <c r="N88" s="57" t="s">
        <v>239</v>
      </c>
      <c r="O88" s="57" t="s">
        <v>270</v>
      </c>
      <c r="P88" s="57" t="s">
        <v>271</v>
      </c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4"/>
      <c r="AD88" s="43"/>
      <c r="AE88" s="41"/>
      <c r="AF88" s="58"/>
      <c r="AG88" s="41"/>
      <c r="AH88" s="41"/>
      <c r="AI88" s="42"/>
      <c r="AJ88" s="41"/>
      <c r="AK88" s="40" t="s">
        <v>242</v>
      </c>
      <c r="AL88" s="39"/>
      <c r="AM88" s="38"/>
      <c r="AN88" s="37"/>
      <c r="AO88" s="36"/>
      <c r="AP88" s="35"/>
      <c r="AQ88" s="34"/>
    </row>
    <row r="89" spans="1:43" ht="32.25" customHeight="1">
      <c r="A89" s="12" t="s">
        <v>61</v>
      </c>
      <c r="B89" s="13" t="s">
        <v>16</v>
      </c>
      <c r="C89" s="13" t="s">
        <v>14</v>
      </c>
      <c r="D89" s="13" t="s">
        <v>51</v>
      </c>
      <c r="E89" s="13" t="s">
        <v>23</v>
      </c>
      <c r="F89" s="13" t="s">
        <v>16</v>
      </c>
      <c r="G89" s="13" t="s">
        <v>17</v>
      </c>
      <c r="H89" s="13" t="s">
        <v>18</v>
      </c>
      <c r="I89" s="13" t="s">
        <v>60</v>
      </c>
      <c r="J89" s="53">
        <f>SUM(J90:J91)</f>
        <v>318.2</v>
      </c>
      <c r="K89" s="53">
        <f>SUM(K90:K91)</f>
        <v>1618.8</v>
      </c>
      <c r="L89" s="65">
        <f t="shared" si="5"/>
        <v>508.73664362036459</v>
      </c>
      <c r="N89" s="57" t="s">
        <v>239</v>
      </c>
      <c r="O89" s="57" t="s">
        <v>270</v>
      </c>
      <c r="P89" s="57" t="s">
        <v>271</v>
      </c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4"/>
      <c r="AD89" s="43"/>
      <c r="AE89" s="41"/>
      <c r="AF89" s="58"/>
      <c r="AG89" s="41"/>
      <c r="AH89" s="41"/>
      <c r="AI89" s="42"/>
      <c r="AJ89" s="41"/>
      <c r="AK89" s="40" t="s">
        <v>242</v>
      </c>
      <c r="AL89" s="39"/>
      <c r="AM89" s="38"/>
      <c r="AN89" s="37"/>
      <c r="AO89" s="36"/>
      <c r="AP89" s="35"/>
      <c r="AQ89" s="34"/>
    </row>
    <row r="90" spans="1:43" ht="32.25" customHeight="1">
      <c r="A90" s="14" t="s">
        <v>326</v>
      </c>
      <c r="B90" s="15" t="s">
        <v>320</v>
      </c>
      <c r="C90" s="15" t="s">
        <v>14</v>
      </c>
      <c r="D90" s="15" t="s">
        <v>51</v>
      </c>
      <c r="E90" s="15" t="s">
        <v>23</v>
      </c>
      <c r="F90" s="15" t="s">
        <v>151</v>
      </c>
      <c r="G90" s="15" t="s">
        <v>63</v>
      </c>
      <c r="H90" s="15" t="s">
        <v>18</v>
      </c>
      <c r="I90" s="15" t="s">
        <v>60</v>
      </c>
      <c r="J90" s="54">
        <v>206.5</v>
      </c>
      <c r="K90" s="54">
        <v>523.70000000000005</v>
      </c>
      <c r="L90" s="64">
        <v>0</v>
      </c>
      <c r="N90" s="57"/>
      <c r="O90" s="57"/>
      <c r="P90" s="57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4"/>
      <c r="AD90" s="43"/>
      <c r="AE90" s="41"/>
      <c r="AF90" s="58"/>
      <c r="AG90" s="41"/>
      <c r="AH90" s="41"/>
      <c r="AI90" s="42"/>
      <c r="AJ90" s="41"/>
      <c r="AK90" s="40"/>
      <c r="AL90" s="39"/>
      <c r="AM90" s="38"/>
      <c r="AN90" s="37"/>
      <c r="AO90" s="36"/>
      <c r="AP90" s="35"/>
      <c r="AQ90" s="34"/>
    </row>
    <row r="91" spans="1:43" ht="32.25" customHeight="1">
      <c r="A91" s="14" t="s">
        <v>327</v>
      </c>
      <c r="B91" s="15" t="s">
        <v>320</v>
      </c>
      <c r="C91" s="15" t="s">
        <v>14</v>
      </c>
      <c r="D91" s="15" t="s">
        <v>51</v>
      </c>
      <c r="E91" s="15" t="s">
        <v>23</v>
      </c>
      <c r="F91" s="15" t="s">
        <v>328</v>
      </c>
      <c r="G91" s="15" t="s">
        <v>63</v>
      </c>
      <c r="H91" s="15" t="s">
        <v>18</v>
      </c>
      <c r="I91" s="15" t="s">
        <v>60</v>
      </c>
      <c r="J91" s="54">
        <v>111.7</v>
      </c>
      <c r="K91" s="54">
        <v>1095.0999999999999</v>
      </c>
      <c r="L91" s="64">
        <v>0</v>
      </c>
      <c r="N91" s="57"/>
      <c r="O91" s="57"/>
      <c r="P91" s="57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4"/>
      <c r="AD91" s="43"/>
      <c r="AE91" s="41"/>
      <c r="AF91" s="58"/>
      <c r="AG91" s="41"/>
      <c r="AH91" s="41"/>
      <c r="AI91" s="42"/>
      <c r="AJ91" s="41"/>
      <c r="AK91" s="40"/>
      <c r="AL91" s="39"/>
      <c r="AM91" s="38"/>
      <c r="AN91" s="37"/>
      <c r="AO91" s="36"/>
      <c r="AP91" s="35"/>
      <c r="AQ91" s="34"/>
    </row>
    <row r="92" spans="1:43" ht="51" customHeight="1">
      <c r="A92" s="12" t="s">
        <v>62</v>
      </c>
      <c r="B92" s="13" t="s">
        <v>16</v>
      </c>
      <c r="C92" s="13" t="s">
        <v>14</v>
      </c>
      <c r="D92" s="13" t="s">
        <v>63</v>
      </c>
      <c r="E92" s="13" t="s">
        <v>17</v>
      </c>
      <c r="F92" s="13" t="s">
        <v>16</v>
      </c>
      <c r="G92" s="13" t="s">
        <v>17</v>
      </c>
      <c r="H92" s="13" t="s">
        <v>18</v>
      </c>
      <c r="I92" s="13" t="s">
        <v>16</v>
      </c>
      <c r="J92" s="53">
        <f>J95+J93</f>
        <v>293.2</v>
      </c>
      <c r="K92" s="53">
        <f>K95+K93</f>
        <v>1307.8</v>
      </c>
      <c r="L92" s="65">
        <f t="shared" si="5"/>
        <v>446.04365620736701</v>
      </c>
      <c r="N92" s="57" t="s">
        <v>239</v>
      </c>
      <c r="O92" s="57" t="s">
        <v>270</v>
      </c>
      <c r="P92" s="57" t="s">
        <v>271</v>
      </c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4"/>
      <c r="AD92" s="43"/>
      <c r="AE92" s="41"/>
      <c r="AF92" s="58"/>
      <c r="AG92" s="41"/>
      <c r="AH92" s="41"/>
      <c r="AI92" s="42"/>
      <c r="AJ92" s="41"/>
      <c r="AK92" s="40" t="s">
        <v>242</v>
      </c>
      <c r="AL92" s="39"/>
      <c r="AM92" s="38"/>
      <c r="AN92" s="37"/>
      <c r="AO92" s="36"/>
      <c r="AP92" s="35"/>
      <c r="AQ92" s="34"/>
    </row>
    <row r="93" spans="1:43" ht="51" customHeight="1">
      <c r="A93" s="148" t="s">
        <v>379</v>
      </c>
      <c r="B93" s="13" t="s">
        <v>16</v>
      </c>
      <c r="C93" s="13" t="s">
        <v>14</v>
      </c>
      <c r="D93" s="13" t="s">
        <v>63</v>
      </c>
      <c r="E93" s="13" t="s">
        <v>23</v>
      </c>
      <c r="F93" s="13" t="s">
        <v>16</v>
      </c>
      <c r="G93" s="13" t="s">
        <v>17</v>
      </c>
      <c r="H93" s="13" t="s">
        <v>18</v>
      </c>
      <c r="I93" s="13" t="s">
        <v>378</v>
      </c>
      <c r="J93" s="53">
        <f>SUM(J94)</f>
        <v>0</v>
      </c>
      <c r="K93" s="53">
        <f>SUM(K94)</f>
        <v>824.5</v>
      </c>
      <c r="L93" s="65">
        <v>0</v>
      </c>
      <c r="N93" s="57"/>
      <c r="O93" s="57"/>
      <c r="P93" s="57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4"/>
      <c r="AD93" s="43"/>
      <c r="AE93" s="41"/>
      <c r="AF93" s="58"/>
      <c r="AG93" s="41"/>
      <c r="AH93" s="41"/>
      <c r="AI93" s="42"/>
      <c r="AJ93" s="41"/>
      <c r="AK93" s="40"/>
      <c r="AL93" s="39"/>
      <c r="AM93" s="38"/>
      <c r="AN93" s="37"/>
      <c r="AO93" s="36"/>
      <c r="AP93" s="35"/>
      <c r="AQ93" s="34"/>
    </row>
    <row r="94" spans="1:43" ht="100.5" customHeight="1">
      <c r="A94" s="149" t="s">
        <v>380</v>
      </c>
      <c r="B94" s="15" t="s">
        <v>320</v>
      </c>
      <c r="C94" s="15" t="s">
        <v>14</v>
      </c>
      <c r="D94" s="15" t="s">
        <v>63</v>
      </c>
      <c r="E94" s="15" t="s">
        <v>23</v>
      </c>
      <c r="F94" s="15" t="s">
        <v>150</v>
      </c>
      <c r="G94" s="15" t="s">
        <v>63</v>
      </c>
      <c r="H94" s="15" t="s">
        <v>18</v>
      </c>
      <c r="I94" s="15" t="s">
        <v>378</v>
      </c>
      <c r="J94" s="54">
        <v>0</v>
      </c>
      <c r="K94" s="54">
        <v>824.5</v>
      </c>
      <c r="L94" s="64">
        <v>0</v>
      </c>
      <c r="N94" s="57"/>
      <c r="O94" s="57"/>
      <c r="P94" s="57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4"/>
      <c r="AD94" s="43"/>
      <c r="AE94" s="41"/>
      <c r="AF94" s="58"/>
      <c r="AG94" s="41"/>
      <c r="AH94" s="41"/>
      <c r="AI94" s="42"/>
      <c r="AJ94" s="41"/>
      <c r="AK94" s="40"/>
      <c r="AL94" s="39"/>
      <c r="AM94" s="38"/>
      <c r="AN94" s="37"/>
      <c r="AO94" s="36"/>
      <c r="AP94" s="35"/>
      <c r="AQ94" s="34"/>
    </row>
    <row r="95" spans="1:43" ht="44.25" customHeight="1">
      <c r="A95" s="150" t="s">
        <v>381</v>
      </c>
      <c r="B95" s="13" t="s">
        <v>16</v>
      </c>
      <c r="C95" s="13" t="s">
        <v>14</v>
      </c>
      <c r="D95" s="13" t="s">
        <v>63</v>
      </c>
      <c r="E95" s="13" t="s">
        <v>65</v>
      </c>
      <c r="F95" s="13" t="s">
        <v>16</v>
      </c>
      <c r="G95" s="13" t="s">
        <v>17</v>
      </c>
      <c r="H95" s="13" t="s">
        <v>18</v>
      </c>
      <c r="I95" s="13" t="s">
        <v>66</v>
      </c>
      <c r="J95" s="53">
        <f>J96</f>
        <v>293.2</v>
      </c>
      <c r="K95" s="53">
        <f>K96</f>
        <v>483.3</v>
      </c>
      <c r="L95" s="65">
        <f t="shared" si="5"/>
        <v>164.83628922237381</v>
      </c>
      <c r="N95" s="57" t="s">
        <v>239</v>
      </c>
      <c r="O95" s="57" t="s">
        <v>270</v>
      </c>
      <c r="P95" s="57" t="s">
        <v>271</v>
      </c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4"/>
      <c r="AD95" s="43"/>
      <c r="AE95" s="41"/>
      <c r="AF95" s="58"/>
      <c r="AG95" s="41"/>
      <c r="AH95" s="41"/>
      <c r="AI95" s="42"/>
      <c r="AJ95" s="41"/>
      <c r="AK95" s="40" t="s">
        <v>242</v>
      </c>
      <c r="AL95" s="39"/>
      <c r="AM95" s="38"/>
      <c r="AN95" s="37"/>
      <c r="AO95" s="36"/>
      <c r="AP95" s="35"/>
      <c r="AQ95" s="34"/>
    </row>
    <row r="96" spans="1:43" s="16" customFormat="1" ht="40.5" customHeight="1">
      <c r="A96" s="12" t="s">
        <v>67</v>
      </c>
      <c r="B96" s="13" t="s">
        <v>16</v>
      </c>
      <c r="C96" s="13" t="s">
        <v>14</v>
      </c>
      <c r="D96" s="13" t="s">
        <v>63</v>
      </c>
      <c r="E96" s="13" t="s">
        <v>65</v>
      </c>
      <c r="F96" s="13" t="s">
        <v>27</v>
      </c>
      <c r="G96" s="13" t="s">
        <v>17</v>
      </c>
      <c r="H96" s="13" t="s">
        <v>18</v>
      </c>
      <c r="I96" s="13" t="s">
        <v>66</v>
      </c>
      <c r="J96" s="53">
        <f>SUM(J97:J98)</f>
        <v>293.2</v>
      </c>
      <c r="K96" s="53">
        <f>SUM(K97:K98)</f>
        <v>483.3</v>
      </c>
      <c r="L96" s="65">
        <f t="shared" si="5"/>
        <v>164.83628922237381</v>
      </c>
      <c r="N96" s="57" t="s">
        <v>239</v>
      </c>
      <c r="O96" s="57" t="s">
        <v>270</v>
      </c>
      <c r="P96" s="57" t="s">
        <v>271</v>
      </c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4"/>
      <c r="AD96" s="43"/>
      <c r="AE96" s="41"/>
      <c r="AF96" s="58"/>
      <c r="AG96" s="41"/>
      <c r="AH96" s="41"/>
      <c r="AI96" s="42"/>
      <c r="AJ96" s="41"/>
      <c r="AK96" s="40" t="s">
        <v>242</v>
      </c>
      <c r="AL96" s="39"/>
      <c r="AM96" s="38"/>
      <c r="AN96" s="37"/>
      <c r="AO96" s="36"/>
      <c r="AP96" s="35"/>
      <c r="AQ96" s="34"/>
    </row>
    <row r="97" spans="1:43" s="16" customFormat="1" ht="51.75" customHeight="1">
      <c r="A97" s="14" t="s">
        <v>329</v>
      </c>
      <c r="B97" s="15" t="s">
        <v>320</v>
      </c>
      <c r="C97" s="15" t="s">
        <v>14</v>
      </c>
      <c r="D97" s="15" t="s">
        <v>63</v>
      </c>
      <c r="E97" s="15" t="s">
        <v>65</v>
      </c>
      <c r="F97" s="15" t="s">
        <v>319</v>
      </c>
      <c r="G97" s="15" t="s">
        <v>63</v>
      </c>
      <c r="H97" s="15" t="s">
        <v>18</v>
      </c>
      <c r="I97" s="15" t="s">
        <v>66</v>
      </c>
      <c r="J97" s="54">
        <v>293.2</v>
      </c>
      <c r="K97" s="54">
        <v>338.6</v>
      </c>
      <c r="L97" s="64">
        <v>0</v>
      </c>
      <c r="N97" s="57"/>
      <c r="O97" s="57"/>
      <c r="P97" s="57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4"/>
      <c r="AD97" s="43"/>
      <c r="AE97" s="41"/>
      <c r="AF97" s="58"/>
      <c r="AG97" s="41"/>
      <c r="AH97" s="41"/>
      <c r="AI97" s="42"/>
      <c r="AJ97" s="41"/>
      <c r="AK97" s="40"/>
      <c r="AL97" s="39"/>
      <c r="AM97" s="38"/>
      <c r="AN97" s="37"/>
      <c r="AO97" s="36"/>
      <c r="AP97" s="35"/>
      <c r="AQ97" s="34"/>
    </row>
    <row r="98" spans="1:43" s="16" customFormat="1" ht="51.75" customHeight="1">
      <c r="A98" s="151" t="s">
        <v>382</v>
      </c>
      <c r="B98" s="15" t="s">
        <v>320</v>
      </c>
      <c r="C98" s="15" t="s">
        <v>14</v>
      </c>
      <c r="D98" s="15" t="s">
        <v>63</v>
      </c>
      <c r="E98" s="15" t="s">
        <v>65</v>
      </c>
      <c r="F98" s="15" t="s">
        <v>153</v>
      </c>
      <c r="G98" s="15" t="s">
        <v>63</v>
      </c>
      <c r="H98" s="15" t="s">
        <v>18</v>
      </c>
      <c r="I98" s="15" t="s">
        <v>66</v>
      </c>
      <c r="J98" s="54">
        <v>0</v>
      </c>
      <c r="K98" s="54">
        <v>144.69999999999999</v>
      </c>
      <c r="L98" s="64">
        <v>0</v>
      </c>
      <c r="N98" s="68"/>
      <c r="O98" s="68"/>
      <c r="P98" s="68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70"/>
      <c r="AD98" s="71"/>
      <c r="AE98" s="72"/>
      <c r="AF98" s="73"/>
      <c r="AG98" s="72"/>
      <c r="AH98" s="72"/>
      <c r="AI98" s="74"/>
      <c r="AJ98" s="72"/>
      <c r="AK98" s="40"/>
      <c r="AL98" s="75"/>
      <c r="AM98" s="76"/>
      <c r="AN98" s="77"/>
      <c r="AO98" s="78"/>
      <c r="AP98" s="79"/>
      <c r="AQ98" s="80"/>
    </row>
    <row r="99" spans="1:43">
      <c r="A99" s="12" t="s">
        <v>69</v>
      </c>
      <c r="B99" s="26" t="s">
        <v>16</v>
      </c>
      <c r="C99" s="26" t="s">
        <v>14</v>
      </c>
      <c r="D99" s="26" t="s">
        <v>70</v>
      </c>
      <c r="E99" s="26" t="s">
        <v>17</v>
      </c>
      <c r="F99" s="26" t="s">
        <v>16</v>
      </c>
      <c r="G99" s="26" t="s">
        <v>17</v>
      </c>
      <c r="H99" s="26" t="s">
        <v>18</v>
      </c>
      <c r="I99" s="26" t="s">
        <v>16</v>
      </c>
      <c r="J99" s="53">
        <f>J100+J128+J131+J134+J136+J140</f>
        <v>515.20000000000005</v>
      </c>
      <c r="K99" s="53">
        <f>K100+K128+K131+K134+K136+K140</f>
        <v>1157.5</v>
      </c>
      <c r="L99" s="65">
        <f t="shared" si="5"/>
        <v>224.67003105590061</v>
      </c>
      <c r="N99" s="173" t="s">
        <v>272</v>
      </c>
      <c r="O99" s="173"/>
      <c r="P99" s="173"/>
      <c r="Q99" s="174"/>
      <c r="R99" s="174"/>
      <c r="S99" s="174"/>
      <c r="T99" s="174"/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  <c r="AF99" s="174"/>
      <c r="AG99" s="174"/>
      <c r="AH99" s="174"/>
      <c r="AI99" s="174"/>
      <c r="AJ99" s="174"/>
      <c r="AK99" s="174"/>
      <c r="AL99" s="174"/>
      <c r="AM99" s="174"/>
      <c r="AN99" s="174"/>
      <c r="AO99" s="174"/>
      <c r="AP99" s="174"/>
      <c r="AQ99" s="174"/>
    </row>
    <row r="100" spans="1:43" ht="60.75" customHeight="1">
      <c r="A100" s="12" t="s">
        <v>71</v>
      </c>
      <c r="B100" s="26" t="s">
        <v>16</v>
      </c>
      <c r="C100" s="26" t="s">
        <v>14</v>
      </c>
      <c r="D100" s="26" t="s">
        <v>70</v>
      </c>
      <c r="E100" s="26" t="s">
        <v>20</v>
      </c>
      <c r="F100" s="26" t="s">
        <v>16</v>
      </c>
      <c r="G100" s="26" t="s">
        <v>37</v>
      </c>
      <c r="H100" s="26" t="s">
        <v>18</v>
      </c>
      <c r="I100" s="26" t="s">
        <v>72</v>
      </c>
      <c r="J100" s="53">
        <f>J101+J104+J107+J110+J112+J114+J116+J118++J120+J122+J125</f>
        <v>334.4</v>
      </c>
      <c r="K100" s="53">
        <f>K101+K104+K107+K110+K112+K114+K116+K118++K120+K122+K125</f>
        <v>573.6</v>
      </c>
      <c r="L100" s="65">
        <f t="shared" si="5"/>
        <v>171.53110047846891</v>
      </c>
      <c r="N100" s="57" t="s">
        <v>239</v>
      </c>
      <c r="O100" s="57" t="s">
        <v>270</v>
      </c>
      <c r="P100" s="57" t="s">
        <v>272</v>
      </c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4"/>
      <c r="AD100" s="43"/>
      <c r="AE100" s="41"/>
      <c r="AF100" s="58"/>
      <c r="AG100" s="41"/>
      <c r="AH100" s="41"/>
      <c r="AI100" s="42"/>
      <c r="AJ100" s="41"/>
      <c r="AK100" s="40" t="s">
        <v>242</v>
      </c>
      <c r="AL100" s="39"/>
      <c r="AM100" s="38"/>
      <c r="AN100" s="37"/>
      <c r="AO100" s="36"/>
      <c r="AP100" s="35"/>
      <c r="AQ100" s="34"/>
    </row>
    <row r="101" spans="1:43" ht="78.75" customHeight="1">
      <c r="A101" s="12" t="s">
        <v>73</v>
      </c>
      <c r="B101" s="26" t="s">
        <v>16</v>
      </c>
      <c r="C101" s="26" t="s">
        <v>14</v>
      </c>
      <c r="D101" s="26" t="s">
        <v>70</v>
      </c>
      <c r="E101" s="26" t="s">
        <v>20</v>
      </c>
      <c r="F101" s="26" t="s">
        <v>74</v>
      </c>
      <c r="G101" s="26" t="s">
        <v>37</v>
      </c>
      <c r="H101" s="26" t="s">
        <v>18</v>
      </c>
      <c r="I101" s="26" t="s">
        <v>72</v>
      </c>
      <c r="J101" s="53">
        <f>J102+J103</f>
        <v>12.2</v>
      </c>
      <c r="K101" s="53">
        <f>K102+K103</f>
        <v>32</v>
      </c>
      <c r="L101" s="65">
        <f t="shared" si="5"/>
        <v>262.29508196721315</v>
      </c>
      <c r="N101" s="173" t="s">
        <v>273</v>
      </c>
      <c r="O101" s="173"/>
      <c r="P101" s="173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174"/>
      <c r="AH101" s="174"/>
      <c r="AI101" s="174"/>
      <c r="AJ101" s="174"/>
      <c r="AK101" s="174"/>
      <c r="AL101" s="174"/>
      <c r="AM101" s="174"/>
      <c r="AN101" s="174"/>
      <c r="AO101" s="174"/>
      <c r="AP101" s="174"/>
      <c r="AQ101" s="174"/>
    </row>
    <row r="102" spans="1:43" ht="88.5" customHeight="1">
      <c r="A102" s="14" t="s">
        <v>75</v>
      </c>
      <c r="B102" s="27" t="s">
        <v>76</v>
      </c>
      <c r="C102" s="27" t="s">
        <v>14</v>
      </c>
      <c r="D102" s="27" t="s">
        <v>70</v>
      </c>
      <c r="E102" s="27" t="s">
        <v>20</v>
      </c>
      <c r="F102" s="27" t="s">
        <v>77</v>
      </c>
      <c r="G102" s="27" t="s">
        <v>20</v>
      </c>
      <c r="H102" s="27" t="s">
        <v>18</v>
      </c>
      <c r="I102" s="27" t="s">
        <v>72</v>
      </c>
      <c r="J102" s="54">
        <v>7</v>
      </c>
      <c r="K102" s="54">
        <v>13</v>
      </c>
      <c r="L102" s="64">
        <f t="shared" si="5"/>
        <v>185.71428571428572</v>
      </c>
      <c r="N102" s="57" t="s">
        <v>239</v>
      </c>
      <c r="O102" s="57" t="s">
        <v>270</v>
      </c>
      <c r="P102" s="57" t="s">
        <v>273</v>
      </c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4"/>
      <c r="AD102" s="43"/>
      <c r="AE102" s="41"/>
      <c r="AF102" s="58"/>
      <c r="AG102" s="41"/>
      <c r="AH102" s="41"/>
      <c r="AI102" s="42"/>
      <c r="AJ102" s="41"/>
      <c r="AK102" s="40" t="s">
        <v>242</v>
      </c>
      <c r="AL102" s="39"/>
      <c r="AM102" s="38"/>
      <c r="AN102" s="37"/>
      <c r="AO102" s="36"/>
      <c r="AP102" s="35"/>
      <c r="AQ102" s="34"/>
    </row>
    <row r="103" spans="1:43" ht="120" customHeight="1">
      <c r="A103" s="14" t="s">
        <v>75</v>
      </c>
      <c r="B103" s="98" t="s">
        <v>370</v>
      </c>
      <c r="C103" s="27" t="s">
        <v>14</v>
      </c>
      <c r="D103" s="27" t="s">
        <v>70</v>
      </c>
      <c r="E103" s="27" t="s">
        <v>20</v>
      </c>
      <c r="F103" s="27" t="s">
        <v>77</v>
      </c>
      <c r="G103" s="27" t="s">
        <v>20</v>
      </c>
      <c r="H103" s="27" t="s">
        <v>18</v>
      </c>
      <c r="I103" s="27" t="s">
        <v>72</v>
      </c>
      <c r="J103" s="54">
        <v>5.2</v>
      </c>
      <c r="K103" s="54">
        <v>19</v>
      </c>
      <c r="L103" s="64">
        <f t="shared" si="5"/>
        <v>365.38461538461536</v>
      </c>
      <c r="N103" s="57" t="s">
        <v>239</v>
      </c>
      <c r="O103" s="57" t="s">
        <v>270</v>
      </c>
      <c r="P103" s="57" t="s">
        <v>273</v>
      </c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4"/>
      <c r="AD103" s="43"/>
      <c r="AE103" s="41"/>
      <c r="AF103" s="58"/>
      <c r="AG103" s="41"/>
      <c r="AH103" s="41"/>
      <c r="AI103" s="42"/>
      <c r="AJ103" s="41"/>
      <c r="AK103" s="40" t="s">
        <v>242</v>
      </c>
      <c r="AL103" s="39"/>
      <c r="AM103" s="38"/>
      <c r="AN103" s="37"/>
      <c r="AO103" s="36"/>
      <c r="AP103" s="35"/>
      <c r="AQ103" s="34"/>
    </row>
    <row r="104" spans="1:43" ht="122.25" customHeight="1">
      <c r="A104" s="12" t="s">
        <v>78</v>
      </c>
      <c r="B104" s="26" t="s">
        <v>16</v>
      </c>
      <c r="C104" s="26" t="s">
        <v>14</v>
      </c>
      <c r="D104" s="26" t="s">
        <v>70</v>
      </c>
      <c r="E104" s="26" t="s">
        <v>20</v>
      </c>
      <c r="F104" s="26" t="s">
        <v>79</v>
      </c>
      <c r="G104" s="26" t="s">
        <v>20</v>
      </c>
      <c r="H104" s="26" t="s">
        <v>18</v>
      </c>
      <c r="I104" s="26" t="s">
        <v>72</v>
      </c>
      <c r="J104" s="53">
        <f t="shared" ref="J104:K104" si="6">J105+J106</f>
        <v>26</v>
      </c>
      <c r="K104" s="53">
        <f t="shared" si="6"/>
        <v>20.2</v>
      </c>
      <c r="L104" s="65">
        <f t="shared" si="5"/>
        <v>77.692307692307693</v>
      </c>
      <c r="N104" s="173" t="s">
        <v>274</v>
      </c>
      <c r="O104" s="173"/>
      <c r="P104" s="173"/>
      <c r="Q104" s="174"/>
      <c r="R104" s="174"/>
      <c r="S104" s="174"/>
      <c r="T104" s="174"/>
      <c r="U104" s="174"/>
      <c r="V104" s="174"/>
      <c r="W104" s="174"/>
      <c r="X104" s="174"/>
      <c r="Y104" s="174"/>
      <c r="Z104" s="174"/>
      <c r="AA104" s="174"/>
      <c r="AB104" s="174"/>
      <c r="AC104" s="174"/>
      <c r="AD104" s="174"/>
      <c r="AE104" s="174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</row>
    <row r="105" spans="1:43" ht="153.75" customHeight="1">
      <c r="A105" s="14" t="s">
        <v>80</v>
      </c>
      <c r="B105" s="27" t="s">
        <v>76</v>
      </c>
      <c r="C105" s="27" t="s">
        <v>14</v>
      </c>
      <c r="D105" s="27" t="s">
        <v>70</v>
      </c>
      <c r="E105" s="27" t="s">
        <v>20</v>
      </c>
      <c r="F105" s="27" t="s">
        <v>81</v>
      </c>
      <c r="G105" s="27" t="s">
        <v>20</v>
      </c>
      <c r="H105" s="27" t="s">
        <v>18</v>
      </c>
      <c r="I105" s="27" t="s">
        <v>72</v>
      </c>
      <c r="J105" s="54">
        <v>14.5</v>
      </c>
      <c r="K105" s="54">
        <v>14.2</v>
      </c>
      <c r="L105" s="64">
        <f t="shared" si="5"/>
        <v>97.931034482758619</v>
      </c>
      <c r="N105" s="57" t="s">
        <v>239</v>
      </c>
      <c r="O105" s="57" t="s">
        <v>270</v>
      </c>
      <c r="P105" s="57" t="s">
        <v>274</v>
      </c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4"/>
      <c r="AD105" s="43"/>
      <c r="AE105" s="41"/>
      <c r="AF105" s="58"/>
      <c r="AG105" s="41"/>
      <c r="AH105" s="41"/>
      <c r="AI105" s="42"/>
      <c r="AJ105" s="41"/>
      <c r="AK105" s="40" t="s">
        <v>242</v>
      </c>
      <c r="AL105" s="39"/>
      <c r="AM105" s="38"/>
      <c r="AN105" s="37"/>
      <c r="AO105" s="36"/>
      <c r="AP105" s="35"/>
      <c r="AQ105" s="34"/>
    </row>
    <row r="106" spans="1:43" ht="156" customHeight="1">
      <c r="A106" s="14" t="s">
        <v>80</v>
      </c>
      <c r="B106" s="98" t="s">
        <v>330</v>
      </c>
      <c r="C106" s="27" t="s">
        <v>14</v>
      </c>
      <c r="D106" s="27" t="s">
        <v>70</v>
      </c>
      <c r="E106" s="27" t="s">
        <v>20</v>
      </c>
      <c r="F106" s="27" t="s">
        <v>81</v>
      </c>
      <c r="G106" s="27" t="s">
        <v>20</v>
      </c>
      <c r="H106" s="27" t="s">
        <v>18</v>
      </c>
      <c r="I106" s="27" t="s">
        <v>72</v>
      </c>
      <c r="J106" s="54">
        <v>11.5</v>
      </c>
      <c r="K106" s="54">
        <v>6</v>
      </c>
      <c r="L106" s="64">
        <v>0</v>
      </c>
      <c r="N106" s="173" t="s">
        <v>275</v>
      </c>
      <c r="O106" s="173"/>
      <c r="P106" s="173"/>
      <c r="Q106" s="174"/>
      <c r="R106" s="174"/>
      <c r="S106" s="174"/>
      <c r="T106" s="174"/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</row>
    <row r="107" spans="1:43" ht="96" customHeight="1">
      <c r="A107" s="12" t="s">
        <v>82</v>
      </c>
      <c r="B107" s="26" t="s">
        <v>16</v>
      </c>
      <c r="C107" s="26" t="s">
        <v>14</v>
      </c>
      <c r="D107" s="26" t="s">
        <v>70</v>
      </c>
      <c r="E107" s="26" t="s">
        <v>20</v>
      </c>
      <c r="F107" s="26" t="s">
        <v>83</v>
      </c>
      <c r="G107" s="26" t="s">
        <v>20</v>
      </c>
      <c r="H107" s="26" t="s">
        <v>18</v>
      </c>
      <c r="I107" s="26" t="s">
        <v>72</v>
      </c>
      <c r="J107" s="53">
        <f>SUM(J108:J109)</f>
        <v>12.3</v>
      </c>
      <c r="K107" s="53">
        <f>SUM(K108:K109)</f>
        <v>12.4</v>
      </c>
      <c r="L107" s="65">
        <f t="shared" si="5"/>
        <v>100.8130081300813</v>
      </c>
      <c r="N107" s="173" t="s">
        <v>276</v>
      </c>
      <c r="O107" s="173"/>
      <c r="P107" s="173"/>
      <c r="Q107" s="174"/>
      <c r="R107" s="174"/>
      <c r="S107" s="174"/>
      <c r="T107" s="174"/>
      <c r="U107" s="174"/>
      <c r="V107" s="174"/>
      <c r="W107" s="174"/>
      <c r="X107" s="174"/>
      <c r="Y107" s="174"/>
      <c r="Z107" s="174"/>
      <c r="AA107" s="174"/>
      <c r="AB107" s="174"/>
      <c r="AC107" s="174"/>
      <c r="AD107" s="174"/>
      <c r="AE107" s="174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</row>
    <row r="108" spans="1:43" ht="119.25" customHeight="1">
      <c r="A108" s="14" t="s">
        <v>85</v>
      </c>
      <c r="B108" s="27" t="s">
        <v>76</v>
      </c>
      <c r="C108" s="27" t="s">
        <v>14</v>
      </c>
      <c r="D108" s="27" t="s">
        <v>70</v>
      </c>
      <c r="E108" s="27" t="s">
        <v>20</v>
      </c>
      <c r="F108" s="27" t="s">
        <v>86</v>
      </c>
      <c r="G108" s="27" t="s">
        <v>20</v>
      </c>
      <c r="H108" s="27" t="s">
        <v>18</v>
      </c>
      <c r="I108" s="27" t="s">
        <v>72</v>
      </c>
      <c r="J108" s="54">
        <v>7.3</v>
      </c>
      <c r="K108" s="54">
        <v>11.4</v>
      </c>
      <c r="L108" s="64">
        <f t="shared" si="5"/>
        <v>156.16438356164383</v>
      </c>
      <c r="N108" s="57" t="s">
        <v>239</v>
      </c>
      <c r="O108" s="57" t="s">
        <v>275</v>
      </c>
      <c r="P108" s="57" t="s">
        <v>276</v>
      </c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4"/>
      <c r="AD108" s="43"/>
      <c r="AE108" s="41"/>
      <c r="AF108" s="58"/>
      <c r="AG108" s="41"/>
      <c r="AH108" s="41"/>
      <c r="AI108" s="42"/>
      <c r="AJ108" s="41"/>
      <c r="AK108" s="40" t="s">
        <v>277</v>
      </c>
      <c r="AL108" s="39"/>
      <c r="AM108" s="38"/>
      <c r="AN108" s="37"/>
      <c r="AO108" s="36"/>
      <c r="AP108" s="35"/>
      <c r="AQ108" s="34"/>
    </row>
    <row r="109" spans="1:43" ht="119.25" customHeight="1">
      <c r="A109" s="14" t="s">
        <v>85</v>
      </c>
      <c r="B109" s="27" t="s">
        <v>50</v>
      </c>
      <c r="C109" s="27" t="s">
        <v>14</v>
      </c>
      <c r="D109" s="27" t="s">
        <v>70</v>
      </c>
      <c r="E109" s="27" t="s">
        <v>20</v>
      </c>
      <c r="F109" s="27" t="s">
        <v>86</v>
      </c>
      <c r="G109" s="27" t="s">
        <v>20</v>
      </c>
      <c r="H109" s="27" t="s">
        <v>18</v>
      </c>
      <c r="I109" s="27" t="s">
        <v>72</v>
      </c>
      <c r="J109" s="54">
        <v>5</v>
      </c>
      <c r="K109" s="54">
        <v>1</v>
      </c>
      <c r="L109" s="64">
        <f t="shared" si="5"/>
        <v>20</v>
      </c>
      <c r="N109" s="68"/>
      <c r="O109" s="68"/>
      <c r="P109" s="68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70"/>
      <c r="AD109" s="71"/>
      <c r="AE109" s="72"/>
      <c r="AF109" s="73"/>
      <c r="AG109" s="72"/>
      <c r="AH109" s="72"/>
      <c r="AI109" s="74"/>
      <c r="AJ109" s="72"/>
      <c r="AK109" s="40"/>
      <c r="AL109" s="75"/>
      <c r="AM109" s="76"/>
      <c r="AN109" s="77"/>
      <c r="AO109" s="78"/>
      <c r="AP109" s="79"/>
      <c r="AQ109" s="80"/>
    </row>
    <row r="110" spans="1:43" ht="102" customHeight="1">
      <c r="A110" s="12" t="s">
        <v>87</v>
      </c>
      <c r="B110" s="26" t="s">
        <v>16</v>
      </c>
      <c r="C110" s="26" t="s">
        <v>14</v>
      </c>
      <c r="D110" s="26" t="s">
        <v>70</v>
      </c>
      <c r="E110" s="26" t="s">
        <v>20</v>
      </c>
      <c r="F110" s="26" t="s">
        <v>88</v>
      </c>
      <c r="G110" s="26" t="s">
        <v>20</v>
      </c>
      <c r="H110" s="26" t="s">
        <v>18</v>
      </c>
      <c r="I110" s="26" t="s">
        <v>72</v>
      </c>
      <c r="J110" s="53">
        <f>J111</f>
        <v>31.5</v>
      </c>
      <c r="K110" s="53">
        <f>K111</f>
        <v>39.6</v>
      </c>
      <c r="L110" s="65">
        <f t="shared" si="5"/>
        <v>125.71428571428571</v>
      </c>
      <c r="N110" s="173" t="s">
        <v>278</v>
      </c>
      <c r="O110" s="173"/>
      <c r="P110" s="173"/>
      <c r="Q110" s="174"/>
      <c r="R110" s="174"/>
      <c r="S110" s="174"/>
      <c r="T110" s="174"/>
      <c r="U110" s="174"/>
      <c r="V110" s="174"/>
      <c r="W110" s="174"/>
      <c r="X110" s="174"/>
      <c r="Y110" s="174"/>
      <c r="Z110" s="174"/>
      <c r="AA110" s="174"/>
      <c r="AB110" s="174"/>
      <c r="AC110" s="174"/>
      <c r="AD110" s="174"/>
      <c r="AE110" s="174"/>
      <c r="AF110" s="174"/>
      <c r="AG110" s="174"/>
      <c r="AH110" s="174"/>
      <c r="AI110" s="174"/>
      <c r="AJ110" s="174"/>
      <c r="AK110" s="174"/>
      <c r="AL110" s="174"/>
      <c r="AM110" s="174"/>
      <c r="AN110" s="174"/>
      <c r="AO110" s="174"/>
      <c r="AP110" s="174"/>
      <c r="AQ110" s="174"/>
    </row>
    <row r="111" spans="1:43" ht="132" customHeight="1">
      <c r="A111" s="14" t="s">
        <v>89</v>
      </c>
      <c r="B111" s="27" t="s">
        <v>76</v>
      </c>
      <c r="C111" s="27" t="s">
        <v>14</v>
      </c>
      <c r="D111" s="27" t="s">
        <v>70</v>
      </c>
      <c r="E111" s="27" t="s">
        <v>20</v>
      </c>
      <c r="F111" s="27" t="s">
        <v>90</v>
      </c>
      <c r="G111" s="27" t="s">
        <v>20</v>
      </c>
      <c r="H111" s="27" t="s">
        <v>18</v>
      </c>
      <c r="I111" s="27" t="s">
        <v>72</v>
      </c>
      <c r="J111" s="54">
        <v>31.5</v>
      </c>
      <c r="K111" s="54">
        <v>39.6</v>
      </c>
      <c r="L111" s="64">
        <f t="shared" si="5"/>
        <v>125.71428571428571</v>
      </c>
      <c r="N111" s="57" t="s">
        <v>239</v>
      </c>
      <c r="O111" s="57" t="s">
        <v>275</v>
      </c>
      <c r="P111" s="57" t="s">
        <v>278</v>
      </c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4"/>
      <c r="AD111" s="43"/>
      <c r="AE111" s="41"/>
      <c r="AF111" s="58"/>
      <c r="AG111" s="41"/>
      <c r="AH111" s="41"/>
      <c r="AI111" s="42"/>
      <c r="AJ111" s="41"/>
      <c r="AK111" s="40" t="s">
        <v>242</v>
      </c>
      <c r="AL111" s="39"/>
      <c r="AM111" s="38"/>
      <c r="AN111" s="37"/>
      <c r="AO111" s="36"/>
      <c r="AP111" s="35"/>
      <c r="AQ111" s="34"/>
    </row>
    <row r="112" spans="1:43" ht="96.75" customHeight="1">
      <c r="A112" s="153" t="s">
        <v>383</v>
      </c>
      <c r="B112" s="26" t="s">
        <v>16</v>
      </c>
      <c r="C112" s="26" t="s">
        <v>14</v>
      </c>
      <c r="D112" s="26" t="s">
        <v>70</v>
      </c>
      <c r="E112" s="26" t="s">
        <v>20</v>
      </c>
      <c r="F112" s="26" t="s">
        <v>91</v>
      </c>
      <c r="G112" s="26" t="s">
        <v>20</v>
      </c>
      <c r="H112" s="26" t="s">
        <v>18</v>
      </c>
      <c r="I112" s="26" t="s">
        <v>72</v>
      </c>
      <c r="J112" s="53">
        <f>J113</f>
        <v>0</v>
      </c>
      <c r="K112" s="53">
        <f>K113</f>
        <v>1.5</v>
      </c>
      <c r="L112" s="65">
        <v>0</v>
      </c>
      <c r="N112" s="68"/>
      <c r="O112" s="68"/>
      <c r="P112" s="68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70"/>
      <c r="AD112" s="71"/>
      <c r="AE112" s="72"/>
      <c r="AF112" s="73"/>
      <c r="AG112" s="72"/>
      <c r="AH112" s="72"/>
      <c r="AI112" s="74"/>
      <c r="AJ112" s="72"/>
      <c r="AK112" s="40"/>
      <c r="AL112" s="75"/>
      <c r="AM112" s="76"/>
      <c r="AN112" s="77"/>
      <c r="AO112" s="78"/>
      <c r="AP112" s="79"/>
      <c r="AQ112" s="80"/>
    </row>
    <row r="113" spans="1:43" ht="115.5" customHeight="1">
      <c r="A113" s="152" t="s">
        <v>383</v>
      </c>
      <c r="B113" s="27" t="s">
        <v>76</v>
      </c>
      <c r="C113" s="27" t="s">
        <v>14</v>
      </c>
      <c r="D113" s="27" t="s">
        <v>70</v>
      </c>
      <c r="E113" s="27" t="s">
        <v>20</v>
      </c>
      <c r="F113" s="27" t="s">
        <v>386</v>
      </c>
      <c r="G113" s="27" t="s">
        <v>20</v>
      </c>
      <c r="H113" s="27" t="s">
        <v>18</v>
      </c>
      <c r="I113" s="27" t="s">
        <v>72</v>
      </c>
      <c r="J113" s="54">
        <v>0</v>
      </c>
      <c r="K113" s="54">
        <v>1.5</v>
      </c>
      <c r="L113" s="64">
        <v>0</v>
      </c>
      <c r="N113" s="68"/>
      <c r="O113" s="68"/>
      <c r="P113" s="68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70"/>
      <c r="AD113" s="71"/>
      <c r="AE113" s="72"/>
      <c r="AF113" s="73"/>
      <c r="AG113" s="72"/>
      <c r="AH113" s="72"/>
      <c r="AI113" s="74"/>
      <c r="AJ113" s="72"/>
      <c r="AK113" s="40"/>
      <c r="AL113" s="75"/>
      <c r="AM113" s="76"/>
      <c r="AN113" s="77"/>
      <c r="AO113" s="78"/>
      <c r="AP113" s="79"/>
      <c r="AQ113" s="80"/>
    </row>
    <row r="114" spans="1:43" ht="115.5" customHeight="1">
      <c r="A114" s="155" t="s">
        <v>384</v>
      </c>
      <c r="B114" s="26" t="s">
        <v>16</v>
      </c>
      <c r="C114" s="26" t="s">
        <v>14</v>
      </c>
      <c r="D114" s="26" t="s">
        <v>70</v>
      </c>
      <c r="E114" s="26" t="s">
        <v>20</v>
      </c>
      <c r="F114" s="26" t="s">
        <v>47</v>
      </c>
      <c r="G114" s="26" t="s">
        <v>20</v>
      </c>
      <c r="H114" s="26" t="s">
        <v>18</v>
      </c>
      <c r="I114" s="26" t="s">
        <v>72</v>
      </c>
      <c r="J114" s="53">
        <f>J115</f>
        <v>0</v>
      </c>
      <c r="K114" s="53">
        <f>K115</f>
        <v>74.8</v>
      </c>
      <c r="L114" s="65">
        <v>0</v>
      </c>
      <c r="N114" s="68"/>
      <c r="O114" s="68"/>
      <c r="P114" s="68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70"/>
      <c r="AD114" s="71"/>
      <c r="AE114" s="72"/>
      <c r="AF114" s="73"/>
      <c r="AG114" s="72"/>
      <c r="AH114" s="72"/>
      <c r="AI114" s="74"/>
      <c r="AJ114" s="72"/>
      <c r="AK114" s="40"/>
      <c r="AL114" s="75"/>
      <c r="AM114" s="76"/>
      <c r="AN114" s="77"/>
      <c r="AO114" s="78"/>
      <c r="AP114" s="79"/>
      <c r="AQ114" s="80"/>
    </row>
    <row r="115" spans="1:43" ht="115.5" customHeight="1">
      <c r="A115" s="154" t="s">
        <v>384</v>
      </c>
      <c r="B115" s="27" t="s">
        <v>76</v>
      </c>
      <c r="C115" s="27" t="s">
        <v>14</v>
      </c>
      <c r="D115" s="27" t="s">
        <v>70</v>
      </c>
      <c r="E115" s="27" t="s">
        <v>20</v>
      </c>
      <c r="F115" s="27" t="s">
        <v>385</v>
      </c>
      <c r="G115" s="27" t="s">
        <v>20</v>
      </c>
      <c r="H115" s="27" t="s">
        <v>18</v>
      </c>
      <c r="I115" s="27" t="s">
        <v>72</v>
      </c>
      <c r="J115" s="54">
        <v>0</v>
      </c>
      <c r="K115" s="54">
        <v>74.8</v>
      </c>
      <c r="L115" s="64">
        <v>0</v>
      </c>
      <c r="N115" s="68"/>
      <c r="O115" s="68"/>
      <c r="P115" s="68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70"/>
      <c r="AD115" s="71"/>
      <c r="AE115" s="72"/>
      <c r="AF115" s="73"/>
      <c r="AG115" s="72"/>
      <c r="AH115" s="72"/>
      <c r="AI115" s="74"/>
      <c r="AJ115" s="72"/>
      <c r="AK115" s="40"/>
      <c r="AL115" s="75"/>
      <c r="AM115" s="76"/>
      <c r="AN115" s="77"/>
      <c r="AO115" s="78"/>
      <c r="AP115" s="79"/>
      <c r="AQ115" s="80"/>
    </row>
    <row r="116" spans="1:43" ht="84.75" customHeight="1">
      <c r="A116" s="12" t="s">
        <v>92</v>
      </c>
      <c r="B116" s="26" t="s">
        <v>16</v>
      </c>
      <c r="C116" s="26" t="s">
        <v>14</v>
      </c>
      <c r="D116" s="26" t="s">
        <v>70</v>
      </c>
      <c r="E116" s="26" t="s">
        <v>20</v>
      </c>
      <c r="F116" s="26" t="s">
        <v>72</v>
      </c>
      <c r="G116" s="26" t="s">
        <v>20</v>
      </c>
      <c r="H116" s="26" t="s">
        <v>18</v>
      </c>
      <c r="I116" s="26" t="s">
        <v>72</v>
      </c>
      <c r="J116" s="53">
        <f>J117</f>
        <v>7.5</v>
      </c>
      <c r="K116" s="53">
        <f>K117</f>
        <v>0.3</v>
      </c>
      <c r="L116" s="65">
        <v>0</v>
      </c>
      <c r="N116" s="173" t="s">
        <v>281</v>
      </c>
      <c r="O116" s="173"/>
      <c r="P116" s="173"/>
      <c r="Q116" s="174"/>
      <c r="R116" s="174"/>
      <c r="S116" s="174"/>
      <c r="T116" s="174"/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  <c r="AF116" s="174"/>
      <c r="AG116" s="174"/>
      <c r="AH116" s="174"/>
      <c r="AI116" s="174"/>
      <c r="AJ116" s="174"/>
      <c r="AK116" s="174"/>
      <c r="AL116" s="174"/>
      <c r="AM116" s="174"/>
      <c r="AN116" s="174"/>
      <c r="AO116" s="174"/>
      <c r="AP116" s="174"/>
      <c r="AQ116" s="174"/>
    </row>
    <row r="117" spans="1:43" ht="134.25" customHeight="1">
      <c r="A117" s="14" t="s">
        <v>93</v>
      </c>
      <c r="B117" s="27" t="s">
        <v>76</v>
      </c>
      <c r="C117" s="27" t="s">
        <v>14</v>
      </c>
      <c r="D117" s="27" t="s">
        <v>70</v>
      </c>
      <c r="E117" s="27" t="s">
        <v>20</v>
      </c>
      <c r="F117" s="27" t="s">
        <v>94</v>
      </c>
      <c r="G117" s="27" t="s">
        <v>20</v>
      </c>
      <c r="H117" s="27" t="s">
        <v>18</v>
      </c>
      <c r="I117" s="27" t="s">
        <v>72</v>
      </c>
      <c r="J117" s="55">
        <v>7.5</v>
      </c>
      <c r="K117" s="55">
        <v>0.3</v>
      </c>
      <c r="L117" s="64">
        <v>0</v>
      </c>
      <c r="N117" s="57" t="s">
        <v>279</v>
      </c>
      <c r="O117" s="57" t="s">
        <v>280</v>
      </c>
      <c r="P117" s="57" t="s">
        <v>281</v>
      </c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4"/>
      <c r="AD117" s="43"/>
      <c r="AE117" s="41"/>
      <c r="AF117" s="58"/>
      <c r="AG117" s="41"/>
      <c r="AH117" s="41"/>
      <c r="AI117" s="42"/>
      <c r="AJ117" s="41"/>
      <c r="AK117" s="40" t="s">
        <v>242</v>
      </c>
      <c r="AL117" s="39"/>
      <c r="AM117" s="38"/>
      <c r="AN117" s="37"/>
      <c r="AO117" s="36"/>
      <c r="AP117" s="35"/>
      <c r="AQ117" s="34"/>
    </row>
    <row r="118" spans="1:43" ht="95.25" customHeight="1">
      <c r="A118" s="12" t="s">
        <v>95</v>
      </c>
      <c r="B118" s="26" t="s">
        <v>16</v>
      </c>
      <c r="C118" s="26" t="s">
        <v>14</v>
      </c>
      <c r="D118" s="26" t="s">
        <v>70</v>
      </c>
      <c r="E118" s="26" t="s">
        <v>20</v>
      </c>
      <c r="F118" s="26" t="s">
        <v>96</v>
      </c>
      <c r="G118" s="26" t="s">
        <v>20</v>
      </c>
      <c r="H118" s="26" t="s">
        <v>18</v>
      </c>
      <c r="I118" s="26" t="s">
        <v>72</v>
      </c>
      <c r="J118" s="53">
        <f>J119</f>
        <v>1.8</v>
      </c>
      <c r="K118" s="53">
        <f>K119</f>
        <v>1.6</v>
      </c>
      <c r="L118" s="65">
        <f t="shared" ref="L118:L154" si="7">SUM(K118/J118)*100</f>
        <v>88.8888888888889</v>
      </c>
      <c r="N118" s="57" t="s">
        <v>279</v>
      </c>
      <c r="O118" s="57" t="s">
        <v>280</v>
      </c>
      <c r="P118" s="57" t="s">
        <v>281</v>
      </c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4"/>
      <c r="AD118" s="43"/>
      <c r="AE118" s="41"/>
      <c r="AF118" s="58"/>
      <c r="AG118" s="41"/>
      <c r="AH118" s="41"/>
      <c r="AI118" s="42"/>
      <c r="AJ118" s="41"/>
      <c r="AK118" s="40" t="s">
        <v>242</v>
      </c>
      <c r="AL118" s="39"/>
      <c r="AM118" s="38"/>
      <c r="AN118" s="37"/>
      <c r="AO118" s="36"/>
      <c r="AP118" s="35"/>
      <c r="AQ118" s="34"/>
    </row>
    <row r="119" spans="1:43" ht="165" customHeight="1">
      <c r="A119" s="14" t="s">
        <v>97</v>
      </c>
      <c r="B119" s="27" t="s">
        <v>76</v>
      </c>
      <c r="C119" s="27" t="s">
        <v>14</v>
      </c>
      <c r="D119" s="27" t="s">
        <v>70</v>
      </c>
      <c r="E119" s="27" t="s">
        <v>20</v>
      </c>
      <c r="F119" s="27" t="s">
        <v>98</v>
      </c>
      <c r="G119" s="27" t="s">
        <v>20</v>
      </c>
      <c r="H119" s="27" t="s">
        <v>18</v>
      </c>
      <c r="I119" s="27" t="s">
        <v>72</v>
      </c>
      <c r="J119" s="54">
        <v>1.8</v>
      </c>
      <c r="K119" s="54">
        <v>1.6</v>
      </c>
      <c r="L119" s="64">
        <f t="shared" si="7"/>
        <v>88.8888888888889</v>
      </c>
      <c r="N119" s="57" t="s">
        <v>279</v>
      </c>
      <c r="O119" s="57" t="s">
        <v>280</v>
      </c>
      <c r="P119" s="57" t="s">
        <v>281</v>
      </c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4"/>
      <c r="AD119" s="43"/>
      <c r="AE119" s="41"/>
      <c r="AF119" s="58"/>
      <c r="AG119" s="41"/>
      <c r="AH119" s="41"/>
      <c r="AI119" s="42"/>
      <c r="AJ119" s="41"/>
      <c r="AK119" s="40" t="s">
        <v>242</v>
      </c>
      <c r="AL119" s="39"/>
      <c r="AM119" s="38"/>
      <c r="AN119" s="37"/>
      <c r="AO119" s="36"/>
      <c r="AP119" s="35"/>
      <c r="AQ119" s="34"/>
    </row>
    <row r="120" spans="1:43" s="16" customFormat="1" ht="102" customHeight="1">
      <c r="A120" s="12" t="s">
        <v>99</v>
      </c>
      <c r="B120" s="26" t="s">
        <v>16</v>
      </c>
      <c r="C120" s="26" t="s">
        <v>14</v>
      </c>
      <c r="D120" s="26" t="s">
        <v>70</v>
      </c>
      <c r="E120" s="26" t="s">
        <v>20</v>
      </c>
      <c r="F120" s="26" t="s">
        <v>100</v>
      </c>
      <c r="G120" s="26" t="s">
        <v>17</v>
      </c>
      <c r="H120" s="26" t="s">
        <v>18</v>
      </c>
      <c r="I120" s="26" t="s">
        <v>72</v>
      </c>
      <c r="J120" s="53">
        <f>J121</f>
        <v>10.8</v>
      </c>
      <c r="K120" s="53">
        <f>K121</f>
        <v>13</v>
      </c>
      <c r="L120" s="65">
        <f t="shared" si="7"/>
        <v>120.37037037037037</v>
      </c>
      <c r="N120" s="57" t="s">
        <v>279</v>
      </c>
      <c r="O120" s="57" t="s">
        <v>280</v>
      </c>
      <c r="P120" s="57" t="s">
        <v>281</v>
      </c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4"/>
      <c r="AD120" s="43"/>
      <c r="AE120" s="41"/>
      <c r="AF120" s="58"/>
      <c r="AG120" s="41"/>
      <c r="AH120" s="41"/>
      <c r="AI120" s="42"/>
      <c r="AJ120" s="41"/>
      <c r="AK120" s="40" t="s">
        <v>242</v>
      </c>
      <c r="AL120" s="39"/>
      <c r="AM120" s="38"/>
      <c r="AN120" s="37"/>
      <c r="AO120" s="36"/>
      <c r="AP120" s="35"/>
      <c r="AQ120" s="34"/>
    </row>
    <row r="121" spans="1:43" ht="120" customHeight="1">
      <c r="A121" s="14" t="s">
        <v>101</v>
      </c>
      <c r="B121" s="27" t="s">
        <v>76</v>
      </c>
      <c r="C121" s="27" t="s">
        <v>14</v>
      </c>
      <c r="D121" s="27" t="s">
        <v>70</v>
      </c>
      <c r="E121" s="27" t="s">
        <v>20</v>
      </c>
      <c r="F121" s="27" t="s">
        <v>102</v>
      </c>
      <c r="G121" s="27" t="s">
        <v>20</v>
      </c>
      <c r="H121" s="27" t="s">
        <v>18</v>
      </c>
      <c r="I121" s="27" t="s">
        <v>72</v>
      </c>
      <c r="J121" s="54">
        <v>10.8</v>
      </c>
      <c r="K121" s="54">
        <v>13</v>
      </c>
      <c r="L121" s="64">
        <f t="shared" si="7"/>
        <v>120.37037037037037</v>
      </c>
      <c r="N121" s="57" t="s">
        <v>279</v>
      </c>
      <c r="O121" s="57" t="s">
        <v>280</v>
      </c>
      <c r="P121" s="57" t="s">
        <v>281</v>
      </c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4"/>
      <c r="AD121" s="43"/>
      <c r="AE121" s="41"/>
      <c r="AF121" s="58"/>
      <c r="AG121" s="41"/>
      <c r="AH121" s="41"/>
      <c r="AI121" s="42"/>
      <c r="AJ121" s="41"/>
      <c r="AK121" s="40" t="s">
        <v>242</v>
      </c>
      <c r="AL121" s="39"/>
      <c r="AM121" s="38"/>
      <c r="AN121" s="37"/>
      <c r="AO121" s="36"/>
      <c r="AP121" s="35"/>
      <c r="AQ121" s="34"/>
    </row>
    <row r="122" spans="1:43" ht="102" customHeight="1">
      <c r="A122" s="12" t="s">
        <v>103</v>
      </c>
      <c r="B122" s="26" t="s">
        <v>16</v>
      </c>
      <c r="C122" s="26" t="s">
        <v>14</v>
      </c>
      <c r="D122" s="26" t="s">
        <v>70</v>
      </c>
      <c r="E122" s="26" t="s">
        <v>20</v>
      </c>
      <c r="F122" s="26" t="s">
        <v>104</v>
      </c>
      <c r="G122" s="26" t="s">
        <v>20</v>
      </c>
      <c r="H122" s="26" t="s">
        <v>18</v>
      </c>
      <c r="I122" s="26" t="s">
        <v>72</v>
      </c>
      <c r="J122" s="53">
        <f>J123+J124</f>
        <v>96</v>
      </c>
      <c r="K122" s="53">
        <f>K123+K124</f>
        <v>186.1</v>
      </c>
      <c r="L122" s="65">
        <f t="shared" si="7"/>
        <v>193.85416666666666</v>
      </c>
      <c r="N122" s="173" t="s">
        <v>282</v>
      </c>
      <c r="O122" s="173"/>
      <c r="P122" s="173"/>
      <c r="Q122" s="174"/>
      <c r="R122" s="174"/>
      <c r="S122" s="174"/>
      <c r="T122" s="174"/>
      <c r="U122" s="174"/>
      <c r="V122" s="174"/>
      <c r="W122" s="174"/>
      <c r="X122" s="174"/>
      <c r="Y122" s="174"/>
      <c r="Z122" s="174"/>
      <c r="AA122" s="174"/>
      <c r="AB122" s="174"/>
      <c r="AC122" s="174"/>
      <c r="AD122" s="174"/>
      <c r="AE122" s="174"/>
      <c r="AF122" s="174"/>
      <c r="AG122" s="174"/>
      <c r="AH122" s="174"/>
      <c r="AI122" s="174"/>
      <c r="AJ122" s="174"/>
      <c r="AK122" s="174"/>
      <c r="AL122" s="174"/>
      <c r="AM122" s="174"/>
      <c r="AN122" s="174"/>
      <c r="AO122" s="174"/>
      <c r="AP122" s="174"/>
      <c r="AQ122" s="174"/>
    </row>
    <row r="123" spans="1:43" ht="127.5" customHeight="1">
      <c r="A123" s="14" t="s">
        <v>105</v>
      </c>
      <c r="B123" s="27" t="s">
        <v>76</v>
      </c>
      <c r="C123" s="27" t="s">
        <v>14</v>
      </c>
      <c r="D123" s="27" t="s">
        <v>70</v>
      </c>
      <c r="E123" s="27" t="s">
        <v>20</v>
      </c>
      <c r="F123" s="27" t="s">
        <v>106</v>
      </c>
      <c r="G123" s="27" t="s">
        <v>20</v>
      </c>
      <c r="H123" s="27" t="s">
        <v>18</v>
      </c>
      <c r="I123" s="27" t="s">
        <v>72</v>
      </c>
      <c r="J123" s="54">
        <v>96</v>
      </c>
      <c r="K123" s="54">
        <v>182</v>
      </c>
      <c r="L123" s="64">
        <v>0</v>
      </c>
      <c r="N123" s="57" t="s">
        <v>279</v>
      </c>
      <c r="O123" s="57" t="s">
        <v>280</v>
      </c>
      <c r="P123" s="57" t="s">
        <v>282</v>
      </c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4"/>
      <c r="AD123" s="43"/>
      <c r="AE123" s="41"/>
      <c r="AF123" s="58"/>
      <c r="AG123" s="41"/>
      <c r="AH123" s="41"/>
      <c r="AI123" s="42"/>
      <c r="AJ123" s="41"/>
      <c r="AK123" s="40" t="s">
        <v>283</v>
      </c>
      <c r="AL123" s="39"/>
      <c r="AM123" s="38"/>
      <c r="AN123" s="37"/>
      <c r="AO123" s="36"/>
      <c r="AP123" s="35"/>
      <c r="AQ123" s="34"/>
    </row>
    <row r="124" spans="1:43" ht="127.5" customHeight="1">
      <c r="A124" s="14" t="s">
        <v>105</v>
      </c>
      <c r="B124" s="27" t="s">
        <v>50</v>
      </c>
      <c r="C124" s="27" t="s">
        <v>14</v>
      </c>
      <c r="D124" s="27" t="s">
        <v>70</v>
      </c>
      <c r="E124" s="27" t="s">
        <v>20</v>
      </c>
      <c r="F124" s="27" t="s">
        <v>106</v>
      </c>
      <c r="G124" s="27" t="s">
        <v>20</v>
      </c>
      <c r="H124" s="27" t="s">
        <v>18</v>
      </c>
      <c r="I124" s="27" t="s">
        <v>72</v>
      </c>
      <c r="J124" s="54">
        <v>0</v>
      </c>
      <c r="K124" s="54">
        <v>4.0999999999999996</v>
      </c>
      <c r="L124" s="64">
        <v>0</v>
      </c>
      <c r="N124" s="57"/>
      <c r="O124" s="57"/>
      <c r="P124" s="57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4"/>
      <c r="AD124" s="43"/>
      <c r="AE124" s="41"/>
      <c r="AF124" s="58"/>
      <c r="AG124" s="41"/>
      <c r="AH124" s="41"/>
      <c r="AI124" s="42"/>
      <c r="AJ124" s="41"/>
      <c r="AK124" s="40"/>
      <c r="AL124" s="39"/>
      <c r="AM124" s="38"/>
      <c r="AN124" s="37"/>
      <c r="AO124" s="36"/>
      <c r="AP124" s="35"/>
      <c r="AQ124" s="34"/>
    </row>
    <row r="125" spans="1:43" ht="103.5" customHeight="1">
      <c r="A125" s="12" t="s">
        <v>107</v>
      </c>
      <c r="B125" s="26" t="s">
        <v>16</v>
      </c>
      <c r="C125" s="26" t="s">
        <v>14</v>
      </c>
      <c r="D125" s="26" t="s">
        <v>70</v>
      </c>
      <c r="E125" s="26" t="s">
        <v>20</v>
      </c>
      <c r="F125" s="26" t="s">
        <v>108</v>
      </c>
      <c r="G125" s="26" t="s">
        <v>20</v>
      </c>
      <c r="H125" s="26" t="s">
        <v>18</v>
      </c>
      <c r="I125" s="26" t="s">
        <v>72</v>
      </c>
      <c r="J125" s="53">
        <f>J126+J127</f>
        <v>136.30000000000001</v>
      </c>
      <c r="K125" s="53">
        <f>K126+K127</f>
        <v>192.1</v>
      </c>
      <c r="L125" s="65">
        <f t="shared" si="7"/>
        <v>140.93910491562727</v>
      </c>
      <c r="N125" s="57" t="s">
        <v>279</v>
      </c>
      <c r="O125" s="57" t="s">
        <v>280</v>
      </c>
      <c r="P125" s="57" t="s">
        <v>282</v>
      </c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4"/>
      <c r="AD125" s="43"/>
      <c r="AE125" s="41"/>
      <c r="AF125" s="58"/>
      <c r="AG125" s="41"/>
      <c r="AH125" s="41"/>
      <c r="AI125" s="42"/>
      <c r="AJ125" s="41"/>
      <c r="AK125" s="40" t="s">
        <v>284</v>
      </c>
      <c r="AL125" s="39"/>
      <c r="AM125" s="38"/>
      <c r="AN125" s="37"/>
      <c r="AO125" s="36"/>
      <c r="AP125" s="35"/>
      <c r="AQ125" s="34"/>
    </row>
    <row r="126" spans="1:43" ht="132.75" customHeight="1">
      <c r="A126" s="14" t="s">
        <v>109</v>
      </c>
      <c r="B126" s="27" t="s">
        <v>76</v>
      </c>
      <c r="C126" s="27" t="s">
        <v>14</v>
      </c>
      <c r="D126" s="27" t="s">
        <v>70</v>
      </c>
      <c r="E126" s="27" t="s">
        <v>20</v>
      </c>
      <c r="F126" s="27" t="s">
        <v>110</v>
      </c>
      <c r="G126" s="27" t="s">
        <v>20</v>
      </c>
      <c r="H126" s="27" t="s">
        <v>18</v>
      </c>
      <c r="I126" s="27" t="s">
        <v>72</v>
      </c>
      <c r="J126" s="54">
        <v>117.7</v>
      </c>
      <c r="K126" s="54">
        <v>157.5</v>
      </c>
      <c r="L126" s="64">
        <f t="shared" si="7"/>
        <v>133.8147833474936</v>
      </c>
      <c r="N126" s="57" t="s">
        <v>279</v>
      </c>
      <c r="O126" s="57" t="s">
        <v>280</v>
      </c>
      <c r="P126" s="57" t="s">
        <v>282</v>
      </c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4"/>
      <c r="AD126" s="43"/>
      <c r="AE126" s="41"/>
      <c r="AF126" s="58"/>
      <c r="AG126" s="41"/>
      <c r="AH126" s="41"/>
      <c r="AI126" s="42"/>
      <c r="AJ126" s="41"/>
      <c r="AK126" s="40" t="s">
        <v>242</v>
      </c>
      <c r="AL126" s="39"/>
      <c r="AM126" s="38"/>
      <c r="AN126" s="37"/>
      <c r="AO126" s="36"/>
      <c r="AP126" s="35"/>
      <c r="AQ126" s="34"/>
    </row>
    <row r="127" spans="1:43" ht="135" customHeight="1">
      <c r="A127" s="14" t="s">
        <v>111</v>
      </c>
      <c r="B127" s="98" t="s">
        <v>320</v>
      </c>
      <c r="C127" s="27" t="s">
        <v>14</v>
      </c>
      <c r="D127" s="27" t="s">
        <v>70</v>
      </c>
      <c r="E127" s="27" t="s">
        <v>20</v>
      </c>
      <c r="F127" s="27" t="s">
        <v>110</v>
      </c>
      <c r="G127" s="27" t="s">
        <v>20</v>
      </c>
      <c r="H127" s="27" t="s">
        <v>18</v>
      </c>
      <c r="I127" s="27" t="s">
        <v>72</v>
      </c>
      <c r="J127" s="54">
        <v>18.600000000000001</v>
      </c>
      <c r="K127" s="54">
        <v>34.6</v>
      </c>
      <c r="L127" s="64">
        <v>0</v>
      </c>
      <c r="N127" s="57" t="s">
        <v>279</v>
      </c>
      <c r="O127" s="57" t="s">
        <v>280</v>
      </c>
      <c r="P127" s="57" t="s">
        <v>282</v>
      </c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4"/>
      <c r="AD127" s="43"/>
      <c r="AE127" s="41"/>
      <c r="AF127" s="58"/>
      <c r="AG127" s="41"/>
      <c r="AH127" s="41"/>
      <c r="AI127" s="42"/>
      <c r="AJ127" s="41"/>
      <c r="AK127" s="40" t="s">
        <v>284</v>
      </c>
      <c r="AL127" s="39"/>
      <c r="AM127" s="38"/>
      <c r="AN127" s="37"/>
      <c r="AO127" s="36"/>
      <c r="AP127" s="35"/>
      <c r="AQ127" s="34"/>
    </row>
    <row r="128" spans="1:43" ht="63" customHeight="1">
      <c r="A128" s="156" t="s">
        <v>387</v>
      </c>
      <c r="B128" s="158" t="s">
        <v>16</v>
      </c>
      <c r="C128" s="26" t="s">
        <v>14</v>
      </c>
      <c r="D128" s="26" t="s">
        <v>70</v>
      </c>
      <c r="E128" s="26" t="s">
        <v>23</v>
      </c>
      <c r="F128" s="26" t="s">
        <v>16</v>
      </c>
      <c r="G128" s="26" t="s">
        <v>17</v>
      </c>
      <c r="H128" s="26" t="s">
        <v>18</v>
      </c>
      <c r="I128" s="26" t="s">
        <v>72</v>
      </c>
      <c r="J128" s="53">
        <f>SUM(J129:J130)</f>
        <v>0</v>
      </c>
      <c r="K128" s="53">
        <f>SUM(K129:K130)</f>
        <v>35.5</v>
      </c>
      <c r="L128" s="65">
        <v>0</v>
      </c>
      <c r="N128" s="68"/>
      <c r="O128" s="68"/>
      <c r="P128" s="68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70"/>
      <c r="AD128" s="71"/>
      <c r="AE128" s="72"/>
      <c r="AF128" s="73"/>
      <c r="AG128" s="72"/>
      <c r="AH128" s="72"/>
      <c r="AI128" s="74"/>
      <c r="AJ128" s="72"/>
      <c r="AK128" s="40"/>
      <c r="AL128" s="75"/>
      <c r="AM128" s="76"/>
      <c r="AN128" s="77"/>
      <c r="AO128" s="78"/>
      <c r="AP128" s="79"/>
      <c r="AQ128" s="80"/>
    </row>
    <row r="129" spans="1:43" ht="79.5" customHeight="1">
      <c r="A129" s="157" t="s">
        <v>388</v>
      </c>
      <c r="B129" s="98" t="s">
        <v>139</v>
      </c>
      <c r="C129" s="27" t="s">
        <v>14</v>
      </c>
      <c r="D129" s="27" t="s">
        <v>70</v>
      </c>
      <c r="E129" s="27" t="s">
        <v>23</v>
      </c>
      <c r="F129" s="27" t="s">
        <v>27</v>
      </c>
      <c r="G129" s="27" t="s">
        <v>23</v>
      </c>
      <c r="H129" s="27" t="s">
        <v>18</v>
      </c>
      <c r="I129" s="27" t="s">
        <v>72</v>
      </c>
      <c r="J129" s="54">
        <v>0</v>
      </c>
      <c r="K129" s="54">
        <v>3</v>
      </c>
      <c r="L129" s="64">
        <v>0</v>
      </c>
      <c r="N129" s="68"/>
      <c r="O129" s="68"/>
      <c r="P129" s="68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70"/>
      <c r="AD129" s="71"/>
      <c r="AE129" s="72"/>
      <c r="AF129" s="73"/>
      <c r="AG129" s="72"/>
      <c r="AH129" s="72"/>
      <c r="AI129" s="74"/>
      <c r="AJ129" s="72"/>
      <c r="AK129" s="40"/>
      <c r="AL129" s="75"/>
      <c r="AM129" s="76"/>
      <c r="AN129" s="77"/>
      <c r="AO129" s="78"/>
      <c r="AP129" s="79"/>
      <c r="AQ129" s="80"/>
    </row>
    <row r="130" spans="1:43" ht="85.5" customHeight="1">
      <c r="A130" s="157" t="s">
        <v>388</v>
      </c>
      <c r="B130" s="98" t="s">
        <v>148</v>
      </c>
      <c r="C130" s="27" t="s">
        <v>14</v>
      </c>
      <c r="D130" s="27" t="s">
        <v>70</v>
      </c>
      <c r="E130" s="27" t="s">
        <v>23</v>
      </c>
      <c r="F130" s="27" t="s">
        <v>27</v>
      </c>
      <c r="G130" s="27" t="s">
        <v>23</v>
      </c>
      <c r="H130" s="27" t="s">
        <v>18</v>
      </c>
      <c r="I130" s="27" t="s">
        <v>72</v>
      </c>
      <c r="J130" s="54">
        <v>0</v>
      </c>
      <c r="K130" s="54">
        <v>32.5</v>
      </c>
      <c r="L130" s="64">
        <v>0</v>
      </c>
      <c r="N130" s="68"/>
      <c r="O130" s="68"/>
      <c r="P130" s="68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70"/>
      <c r="AD130" s="71"/>
      <c r="AE130" s="72"/>
      <c r="AF130" s="73"/>
      <c r="AG130" s="72"/>
      <c r="AH130" s="72"/>
      <c r="AI130" s="74"/>
      <c r="AJ130" s="72"/>
      <c r="AK130" s="40"/>
      <c r="AL130" s="75"/>
      <c r="AM130" s="76"/>
      <c r="AN130" s="77"/>
      <c r="AO130" s="78"/>
      <c r="AP130" s="79"/>
      <c r="AQ130" s="80"/>
    </row>
    <row r="131" spans="1:43" ht="68.25" customHeight="1">
      <c r="A131" s="12" t="s">
        <v>112</v>
      </c>
      <c r="B131" s="26" t="s">
        <v>16</v>
      </c>
      <c r="C131" s="26" t="s">
        <v>14</v>
      </c>
      <c r="D131" s="26" t="s">
        <v>70</v>
      </c>
      <c r="E131" s="26" t="s">
        <v>113</v>
      </c>
      <c r="F131" s="26" t="s">
        <v>16</v>
      </c>
      <c r="G131" s="26" t="s">
        <v>17</v>
      </c>
      <c r="H131" s="26" t="s">
        <v>18</v>
      </c>
      <c r="I131" s="26" t="s">
        <v>72</v>
      </c>
      <c r="J131" s="53">
        <f>SUM(J132:J133)</f>
        <v>128.1</v>
      </c>
      <c r="K131" s="53">
        <f>SUM(K132:K133)</f>
        <v>183.4</v>
      </c>
      <c r="L131" s="65">
        <f t="shared" si="7"/>
        <v>143.16939890710384</v>
      </c>
      <c r="N131" s="173" t="s">
        <v>285</v>
      </c>
      <c r="O131" s="173"/>
      <c r="P131" s="173"/>
      <c r="Q131" s="174"/>
      <c r="R131" s="174"/>
      <c r="S131" s="174"/>
      <c r="T131" s="174"/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  <c r="AF131" s="174"/>
      <c r="AG131" s="174"/>
      <c r="AH131" s="174"/>
      <c r="AI131" s="174"/>
      <c r="AJ131" s="174"/>
      <c r="AK131" s="174"/>
      <c r="AL131" s="174"/>
      <c r="AM131" s="174"/>
      <c r="AN131" s="174"/>
      <c r="AO131" s="174"/>
      <c r="AP131" s="174"/>
      <c r="AQ131" s="174"/>
    </row>
    <row r="132" spans="1:43" ht="105.75" customHeight="1">
      <c r="A132" s="130" t="s">
        <v>367</v>
      </c>
      <c r="B132" s="27" t="s">
        <v>320</v>
      </c>
      <c r="C132" s="27" t="s">
        <v>14</v>
      </c>
      <c r="D132" s="27" t="s">
        <v>70</v>
      </c>
      <c r="E132" s="27" t="s">
        <v>113</v>
      </c>
      <c r="F132" s="27" t="s">
        <v>27</v>
      </c>
      <c r="G132" s="27" t="s">
        <v>63</v>
      </c>
      <c r="H132" s="27" t="s">
        <v>18</v>
      </c>
      <c r="I132" s="27" t="s">
        <v>72</v>
      </c>
      <c r="J132" s="55">
        <v>22.5</v>
      </c>
      <c r="K132" s="55">
        <v>0</v>
      </c>
      <c r="L132" s="64">
        <v>0</v>
      </c>
      <c r="N132" s="57"/>
      <c r="O132" s="57"/>
      <c r="P132" s="57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4"/>
      <c r="AD132" s="43"/>
      <c r="AE132" s="41"/>
      <c r="AF132" s="58"/>
      <c r="AG132" s="41"/>
      <c r="AH132" s="41"/>
      <c r="AI132" s="42"/>
      <c r="AJ132" s="41"/>
      <c r="AK132" s="40"/>
      <c r="AL132" s="39"/>
      <c r="AM132" s="38"/>
      <c r="AN132" s="37"/>
      <c r="AO132" s="36"/>
      <c r="AP132" s="35"/>
      <c r="AQ132" s="34"/>
    </row>
    <row r="133" spans="1:43" ht="99" customHeight="1">
      <c r="A133" s="14" t="s">
        <v>331</v>
      </c>
      <c r="B133" s="27" t="s">
        <v>320</v>
      </c>
      <c r="C133" s="27" t="s">
        <v>14</v>
      </c>
      <c r="D133" s="27" t="s">
        <v>70</v>
      </c>
      <c r="E133" s="27" t="s">
        <v>113</v>
      </c>
      <c r="F133" s="27" t="s">
        <v>204</v>
      </c>
      <c r="G133" s="27" t="s">
        <v>63</v>
      </c>
      <c r="H133" s="27" t="s">
        <v>18</v>
      </c>
      <c r="I133" s="27" t="s">
        <v>72</v>
      </c>
      <c r="J133" s="54">
        <v>105.6</v>
      </c>
      <c r="K133" s="55">
        <v>183.4</v>
      </c>
      <c r="L133" s="64">
        <v>0</v>
      </c>
      <c r="N133" s="89"/>
      <c r="O133" s="89"/>
      <c r="P133" s="89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88"/>
      <c r="AL133" s="94"/>
      <c r="AM133" s="94"/>
      <c r="AN133" s="94"/>
      <c r="AO133" s="94"/>
      <c r="AP133" s="94"/>
      <c r="AQ133" s="94"/>
    </row>
    <row r="134" spans="1:43" ht="99" customHeight="1">
      <c r="A134" s="12" t="s">
        <v>114</v>
      </c>
      <c r="B134" s="26" t="s">
        <v>16</v>
      </c>
      <c r="C134" s="26" t="s">
        <v>14</v>
      </c>
      <c r="D134" s="26" t="s">
        <v>70</v>
      </c>
      <c r="E134" s="26" t="s">
        <v>115</v>
      </c>
      <c r="F134" s="26" t="s">
        <v>16</v>
      </c>
      <c r="G134" s="26" t="s">
        <v>17</v>
      </c>
      <c r="H134" s="26" t="s">
        <v>18</v>
      </c>
      <c r="I134" s="26" t="s">
        <v>72</v>
      </c>
      <c r="J134" s="53">
        <f>SUM(J135:J135)</f>
        <v>49.2</v>
      </c>
      <c r="K134" s="53">
        <f>SUM(K135:K135)</f>
        <v>324</v>
      </c>
      <c r="L134" s="65">
        <f t="shared" si="7"/>
        <v>658.53658536585363</v>
      </c>
      <c r="N134" s="57" t="s">
        <v>279</v>
      </c>
      <c r="O134" s="57" t="s">
        <v>280</v>
      </c>
      <c r="P134" s="57" t="s">
        <v>286</v>
      </c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4"/>
      <c r="AD134" s="43"/>
      <c r="AE134" s="41"/>
      <c r="AF134" s="58"/>
      <c r="AG134" s="41"/>
      <c r="AH134" s="41"/>
      <c r="AI134" s="42"/>
      <c r="AJ134" s="41"/>
      <c r="AK134" s="40" t="s">
        <v>287</v>
      </c>
      <c r="AL134" s="39"/>
      <c r="AM134" s="38"/>
      <c r="AN134" s="37"/>
      <c r="AO134" s="36"/>
      <c r="AP134" s="35"/>
      <c r="AQ134" s="34"/>
    </row>
    <row r="135" spans="1:43" ht="72.75" customHeight="1">
      <c r="A135" s="14" t="s">
        <v>332</v>
      </c>
      <c r="B135" s="27" t="s">
        <v>320</v>
      </c>
      <c r="C135" s="27" t="s">
        <v>14</v>
      </c>
      <c r="D135" s="27" t="s">
        <v>70</v>
      </c>
      <c r="E135" s="27" t="s">
        <v>115</v>
      </c>
      <c r="F135" s="27" t="s">
        <v>32</v>
      </c>
      <c r="G135" s="27" t="s">
        <v>63</v>
      </c>
      <c r="H135" s="27" t="s">
        <v>18</v>
      </c>
      <c r="I135" s="27" t="s">
        <v>72</v>
      </c>
      <c r="J135" s="54">
        <v>49.2</v>
      </c>
      <c r="K135" s="54">
        <v>324</v>
      </c>
      <c r="L135" s="64">
        <v>0</v>
      </c>
      <c r="N135" s="57"/>
      <c r="O135" s="57"/>
      <c r="P135" s="57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4"/>
      <c r="AD135" s="43"/>
      <c r="AE135" s="41"/>
      <c r="AF135" s="58"/>
      <c r="AG135" s="41"/>
      <c r="AH135" s="41"/>
      <c r="AI135" s="42"/>
      <c r="AJ135" s="41"/>
      <c r="AK135" s="40"/>
      <c r="AL135" s="39"/>
      <c r="AM135" s="38"/>
      <c r="AN135" s="37"/>
      <c r="AO135" s="36"/>
      <c r="AP135" s="35"/>
      <c r="AQ135" s="34"/>
    </row>
    <row r="136" spans="1:43" ht="42.75" customHeight="1">
      <c r="A136" s="159" t="s">
        <v>389</v>
      </c>
      <c r="B136" s="26" t="s">
        <v>16</v>
      </c>
      <c r="C136" s="26" t="s">
        <v>14</v>
      </c>
      <c r="D136" s="26" t="s">
        <v>70</v>
      </c>
      <c r="E136" s="26" t="s">
        <v>116</v>
      </c>
      <c r="F136" s="26" t="s">
        <v>16</v>
      </c>
      <c r="G136" s="26" t="s">
        <v>17</v>
      </c>
      <c r="H136" s="26" t="s">
        <v>18</v>
      </c>
      <c r="I136" s="26" t="s">
        <v>72</v>
      </c>
      <c r="J136" s="53">
        <f>SUM(J137:J139)</f>
        <v>0</v>
      </c>
      <c r="K136" s="53">
        <f>SUM(K137:K139)</f>
        <v>21.700000000000003</v>
      </c>
      <c r="L136" s="65">
        <v>0</v>
      </c>
      <c r="N136" s="57"/>
      <c r="O136" s="57"/>
      <c r="P136" s="57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4"/>
      <c r="AD136" s="43"/>
      <c r="AE136" s="41"/>
      <c r="AF136" s="58"/>
      <c r="AG136" s="41"/>
      <c r="AH136" s="41"/>
      <c r="AI136" s="42"/>
      <c r="AJ136" s="41"/>
      <c r="AK136" s="40"/>
      <c r="AL136" s="39"/>
      <c r="AM136" s="38"/>
      <c r="AN136" s="37"/>
      <c r="AO136" s="36"/>
      <c r="AP136" s="35"/>
      <c r="AQ136" s="34"/>
    </row>
    <row r="137" spans="1:43" ht="72.75" customHeight="1">
      <c r="A137" s="160" t="s">
        <v>390</v>
      </c>
      <c r="B137" s="27" t="s">
        <v>320</v>
      </c>
      <c r="C137" s="27" t="s">
        <v>14</v>
      </c>
      <c r="D137" s="27" t="s">
        <v>70</v>
      </c>
      <c r="E137" s="27" t="s">
        <v>116</v>
      </c>
      <c r="F137" s="27" t="s">
        <v>393</v>
      </c>
      <c r="G137" s="27" t="s">
        <v>63</v>
      </c>
      <c r="H137" s="27" t="s">
        <v>18</v>
      </c>
      <c r="I137" s="27" t="s">
        <v>72</v>
      </c>
      <c r="J137" s="54">
        <v>0</v>
      </c>
      <c r="K137" s="54">
        <v>18.3</v>
      </c>
      <c r="L137" s="64">
        <v>0</v>
      </c>
      <c r="N137" s="57"/>
      <c r="O137" s="57"/>
      <c r="P137" s="57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4"/>
      <c r="AD137" s="43"/>
      <c r="AE137" s="41"/>
      <c r="AF137" s="58"/>
      <c r="AG137" s="41"/>
      <c r="AH137" s="41"/>
      <c r="AI137" s="42"/>
      <c r="AJ137" s="41"/>
      <c r="AK137" s="40"/>
      <c r="AL137" s="39"/>
      <c r="AM137" s="38"/>
      <c r="AN137" s="37"/>
      <c r="AO137" s="36"/>
      <c r="AP137" s="35"/>
      <c r="AQ137" s="34"/>
    </row>
    <row r="138" spans="1:43" ht="72.75" customHeight="1">
      <c r="A138" s="160" t="s">
        <v>391</v>
      </c>
      <c r="B138" s="27" t="s">
        <v>320</v>
      </c>
      <c r="C138" s="27" t="s">
        <v>14</v>
      </c>
      <c r="D138" s="27" t="s">
        <v>70</v>
      </c>
      <c r="E138" s="27" t="s">
        <v>116</v>
      </c>
      <c r="F138" s="27" t="s">
        <v>27</v>
      </c>
      <c r="G138" s="27" t="s">
        <v>63</v>
      </c>
      <c r="H138" s="27" t="s">
        <v>18</v>
      </c>
      <c r="I138" s="27" t="s">
        <v>72</v>
      </c>
      <c r="J138" s="54">
        <v>0</v>
      </c>
      <c r="K138" s="54">
        <v>3.1</v>
      </c>
      <c r="L138" s="64">
        <v>0</v>
      </c>
      <c r="N138" s="57"/>
      <c r="O138" s="57"/>
      <c r="P138" s="57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4"/>
      <c r="AD138" s="43"/>
      <c r="AE138" s="41"/>
      <c r="AF138" s="58"/>
      <c r="AG138" s="41"/>
      <c r="AH138" s="41"/>
      <c r="AI138" s="42"/>
      <c r="AJ138" s="41"/>
      <c r="AK138" s="40"/>
      <c r="AL138" s="39"/>
      <c r="AM138" s="38"/>
      <c r="AN138" s="37"/>
      <c r="AO138" s="36"/>
      <c r="AP138" s="35"/>
      <c r="AQ138" s="34"/>
    </row>
    <row r="139" spans="1:43" ht="90.75" customHeight="1">
      <c r="A139" s="160" t="s">
        <v>392</v>
      </c>
      <c r="B139" s="27" t="s">
        <v>22</v>
      </c>
      <c r="C139" s="27" t="s">
        <v>14</v>
      </c>
      <c r="D139" s="27" t="s">
        <v>70</v>
      </c>
      <c r="E139" s="27" t="s">
        <v>116</v>
      </c>
      <c r="F139" s="27" t="s">
        <v>394</v>
      </c>
      <c r="G139" s="27" t="s">
        <v>20</v>
      </c>
      <c r="H139" s="27" t="s">
        <v>395</v>
      </c>
      <c r="I139" s="27" t="s">
        <v>72</v>
      </c>
      <c r="J139" s="54">
        <v>0</v>
      </c>
      <c r="K139" s="54">
        <v>0.3</v>
      </c>
      <c r="L139" s="64">
        <v>0</v>
      </c>
      <c r="N139" s="57"/>
      <c r="O139" s="57"/>
      <c r="P139" s="57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4"/>
      <c r="AD139" s="43"/>
      <c r="AE139" s="41"/>
      <c r="AF139" s="58"/>
      <c r="AG139" s="41"/>
      <c r="AH139" s="41"/>
      <c r="AI139" s="42"/>
      <c r="AJ139" s="41"/>
      <c r="AK139" s="40"/>
      <c r="AL139" s="39"/>
      <c r="AM139" s="38"/>
      <c r="AN139" s="37"/>
      <c r="AO139" s="36"/>
      <c r="AP139" s="35"/>
      <c r="AQ139" s="34"/>
    </row>
    <row r="140" spans="1:43" s="16" customFormat="1" ht="29.25" customHeight="1">
      <c r="A140" s="12" t="s">
        <v>118</v>
      </c>
      <c r="B140" s="26" t="s">
        <v>16</v>
      </c>
      <c r="C140" s="26" t="s">
        <v>14</v>
      </c>
      <c r="D140" s="26" t="s">
        <v>70</v>
      </c>
      <c r="E140" s="26" t="s">
        <v>45</v>
      </c>
      <c r="F140" s="26" t="s">
        <v>16</v>
      </c>
      <c r="G140" s="26" t="s">
        <v>20</v>
      </c>
      <c r="H140" s="26" t="s">
        <v>18</v>
      </c>
      <c r="I140" s="26" t="s">
        <v>72</v>
      </c>
      <c r="J140" s="53">
        <f t="shared" ref="J140:K140" si="8">J141</f>
        <v>3.5</v>
      </c>
      <c r="K140" s="53">
        <f t="shared" si="8"/>
        <v>19.3</v>
      </c>
      <c r="L140" s="65">
        <f t="shared" si="7"/>
        <v>551.42857142857144</v>
      </c>
      <c r="N140" s="57" t="s">
        <v>279</v>
      </c>
      <c r="O140" s="57" t="s">
        <v>280</v>
      </c>
      <c r="P140" s="57" t="s">
        <v>288</v>
      </c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4"/>
      <c r="AD140" s="43"/>
      <c r="AE140" s="41"/>
      <c r="AF140" s="58"/>
      <c r="AG140" s="41"/>
      <c r="AH140" s="41"/>
      <c r="AI140" s="42"/>
      <c r="AJ140" s="41"/>
      <c r="AK140" s="40" t="s">
        <v>289</v>
      </c>
      <c r="AL140" s="39"/>
      <c r="AM140" s="38"/>
      <c r="AN140" s="37"/>
      <c r="AO140" s="36"/>
      <c r="AP140" s="35"/>
      <c r="AQ140" s="34"/>
    </row>
    <row r="141" spans="1:43" ht="94.5" customHeight="1">
      <c r="A141" s="14" t="s">
        <v>119</v>
      </c>
      <c r="B141" s="27" t="s">
        <v>117</v>
      </c>
      <c r="C141" s="27" t="s">
        <v>14</v>
      </c>
      <c r="D141" s="27" t="s">
        <v>70</v>
      </c>
      <c r="E141" s="27" t="s">
        <v>45</v>
      </c>
      <c r="F141" s="27" t="s">
        <v>74</v>
      </c>
      <c r="G141" s="27" t="s">
        <v>20</v>
      </c>
      <c r="H141" s="27" t="s">
        <v>18</v>
      </c>
      <c r="I141" s="27" t="s">
        <v>72</v>
      </c>
      <c r="J141" s="54">
        <v>3.5</v>
      </c>
      <c r="K141" s="54">
        <v>19.3</v>
      </c>
      <c r="L141" s="64">
        <f t="shared" si="7"/>
        <v>551.42857142857144</v>
      </c>
      <c r="N141" s="57" t="s">
        <v>279</v>
      </c>
      <c r="O141" s="57" t="s">
        <v>280</v>
      </c>
      <c r="P141" s="57" t="s">
        <v>288</v>
      </c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4"/>
      <c r="AD141" s="43"/>
      <c r="AE141" s="41"/>
      <c r="AF141" s="58"/>
      <c r="AG141" s="41"/>
      <c r="AH141" s="41"/>
      <c r="AI141" s="42"/>
      <c r="AJ141" s="41"/>
      <c r="AK141" s="40" t="s">
        <v>290</v>
      </c>
      <c r="AL141" s="39"/>
      <c r="AM141" s="38"/>
      <c r="AN141" s="37"/>
      <c r="AO141" s="36"/>
      <c r="AP141" s="35"/>
      <c r="AQ141" s="34"/>
    </row>
    <row r="142" spans="1:43" s="5" customFormat="1" ht="27" customHeight="1">
      <c r="A142" s="6" t="s">
        <v>202</v>
      </c>
      <c r="B142" s="28" t="s">
        <v>16</v>
      </c>
      <c r="C142" s="28" t="s">
        <v>203</v>
      </c>
      <c r="D142" s="28" t="s">
        <v>120</v>
      </c>
      <c r="E142" s="28" t="s">
        <v>17</v>
      </c>
      <c r="F142" s="28" t="s">
        <v>16</v>
      </c>
      <c r="G142" s="28" t="s">
        <v>17</v>
      </c>
      <c r="H142" s="28" t="s">
        <v>16</v>
      </c>
      <c r="I142" s="28" t="s">
        <v>16</v>
      </c>
      <c r="J142" s="53">
        <f>J143+J145</f>
        <v>0</v>
      </c>
      <c r="K142" s="53">
        <f>K143+K145</f>
        <v>735</v>
      </c>
      <c r="L142" s="65">
        <v>0</v>
      </c>
      <c r="N142" s="57" t="s">
        <v>279</v>
      </c>
      <c r="O142" s="57" t="s">
        <v>280</v>
      </c>
      <c r="P142" s="57" t="s">
        <v>288</v>
      </c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4"/>
      <c r="AD142" s="43"/>
      <c r="AE142" s="41"/>
      <c r="AF142" s="58"/>
      <c r="AG142" s="41"/>
      <c r="AH142" s="41"/>
      <c r="AI142" s="42"/>
      <c r="AJ142" s="41"/>
      <c r="AK142" s="40" t="s">
        <v>291</v>
      </c>
      <c r="AL142" s="39"/>
      <c r="AM142" s="38"/>
      <c r="AN142" s="37"/>
      <c r="AO142" s="36"/>
      <c r="AP142" s="35"/>
      <c r="AQ142" s="34"/>
    </row>
    <row r="143" spans="1:43" s="5" customFormat="1" ht="27" customHeight="1">
      <c r="A143" s="6" t="s">
        <v>342</v>
      </c>
      <c r="B143" s="28" t="s">
        <v>16</v>
      </c>
      <c r="C143" s="28" t="s">
        <v>14</v>
      </c>
      <c r="D143" s="28" t="s">
        <v>120</v>
      </c>
      <c r="E143" s="28" t="s">
        <v>20</v>
      </c>
      <c r="F143" s="28" t="s">
        <v>16</v>
      </c>
      <c r="G143" s="28" t="s">
        <v>17</v>
      </c>
      <c r="H143" s="28" t="s">
        <v>18</v>
      </c>
      <c r="I143" s="28" t="s">
        <v>121</v>
      </c>
      <c r="J143" s="53">
        <f>SUM(J144)</f>
        <v>0</v>
      </c>
      <c r="K143" s="53">
        <f>SUM(K144)</f>
        <v>10.199999999999999</v>
      </c>
      <c r="L143" s="65">
        <v>0</v>
      </c>
      <c r="N143" s="57"/>
      <c r="O143" s="57"/>
      <c r="P143" s="57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4"/>
      <c r="AD143" s="43"/>
      <c r="AE143" s="41"/>
      <c r="AF143" s="58"/>
      <c r="AG143" s="41"/>
      <c r="AH143" s="41"/>
      <c r="AI143" s="42"/>
      <c r="AJ143" s="41"/>
      <c r="AK143" s="40"/>
      <c r="AL143" s="39"/>
      <c r="AM143" s="38"/>
      <c r="AN143" s="37"/>
      <c r="AO143" s="36"/>
      <c r="AP143" s="35"/>
      <c r="AQ143" s="34"/>
    </row>
    <row r="144" spans="1:43" s="5" customFormat="1" ht="27" customHeight="1">
      <c r="A144" s="116" t="s">
        <v>343</v>
      </c>
      <c r="B144" s="117" t="s">
        <v>320</v>
      </c>
      <c r="C144" s="117" t="s">
        <v>14</v>
      </c>
      <c r="D144" s="117" t="s">
        <v>120</v>
      </c>
      <c r="E144" s="117" t="s">
        <v>20</v>
      </c>
      <c r="F144" s="117" t="s">
        <v>32</v>
      </c>
      <c r="G144" s="117" t="s">
        <v>63</v>
      </c>
      <c r="H144" s="117" t="s">
        <v>18</v>
      </c>
      <c r="I144" s="117" t="s">
        <v>121</v>
      </c>
      <c r="J144" s="54">
        <v>0</v>
      </c>
      <c r="K144" s="54">
        <v>10.199999999999999</v>
      </c>
      <c r="L144" s="64">
        <v>0</v>
      </c>
      <c r="N144" s="57"/>
      <c r="O144" s="57"/>
      <c r="P144" s="57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4"/>
      <c r="AD144" s="43"/>
      <c r="AE144" s="41"/>
      <c r="AF144" s="58"/>
      <c r="AG144" s="41"/>
      <c r="AH144" s="41"/>
      <c r="AI144" s="42"/>
      <c r="AJ144" s="41"/>
      <c r="AK144" s="40"/>
      <c r="AL144" s="39"/>
      <c r="AM144" s="38"/>
      <c r="AN144" s="37"/>
      <c r="AO144" s="36"/>
      <c r="AP144" s="35"/>
      <c r="AQ144" s="34"/>
    </row>
    <row r="145" spans="1:43" ht="31.5" customHeight="1">
      <c r="A145" s="12" t="s">
        <v>396</v>
      </c>
      <c r="B145" s="26" t="s">
        <v>16</v>
      </c>
      <c r="C145" s="26" t="s">
        <v>14</v>
      </c>
      <c r="D145" s="26" t="s">
        <v>120</v>
      </c>
      <c r="E145" s="26" t="s">
        <v>48</v>
      </c>
      <c r="F145" s="26" t="s">
        <v>16</v>
      </c>
      <c r="G145" s="26" t="s">
        <v>17</v>
      </c>
      <c r="H145" s="26" t="s">
        <v>18</v>
      </c>
      <c r="I145" s="26" t="s">
        <v>96</v>
      </c>
      <c r="J145" s="53">
        <f>J146</f>
        <v>0</v>
      </c>
      <c r="K145" s="53">
        <f>K146</f>
        <v>724.8</v>
      </c>
      <c r="L145" s="65">
        <v>0</v>
      </c>
      <c r="N145" s="57" t="s">
        <v>279</v>
      </c>
      <c r="O145" s="57" t="s">
        <v>280</v>
      </c>
      <c r="P145" s="57" t="s">
        <v>292</v>
      </c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4"/>
      <c r="AD145" s="43"/>
      <c r="AE145" s="41"/>
      <c r="AF145" s="58"/>
      <c r="AG145" s="41"/>
      <c r="AH145" s="41"/>
      <c r="AI145" s="42"/>
      <c r="AJ145" s="41"/>
      <c r="AK145" s="40" t="s">
        <v>242</v>
      </c>
      <c r="AL145" s="39"/>
      <c r="AM145" s="38"/>
      <c r="AN145" s="37"/>
      <c r="AO145" s="36"/>
      <c r="AP145" s="35"/>
      <c r="AQ145" s="34"/>
    </row>
    <row r="146" spans="1:43" ht="44.25" customHeight="1">
      <c r="A146" s="14" t="s">
        <v>396</v>
      </c>
      <c r="B146" s="27" t="s">
        <v>320</v>
      </c>
      <c r="C146" s="27" t="s">
        <v>14</v>
      </c>
      <c r="D146" s="27" t="s">
        <v>120</v>
      </c>
      <c r="E146" s="27" t="s">
        <v>48</v>
      </c>
      <c r="F146" s="27" t="s">
        <v>28</v>
      </c>
      <c r="G146" s="27" t="s">
        <v>63</v>
      </c>
      <c r="H146" s="27" t="s">
        <v>18</v>
      </c>
      <c r="I146" s="27" t="s">
        <v>96</v>
      </c>
      <c r="J146" s="7">
        <v>0</v>
      </c>
      <c r="K146" s="7">
        <v>724.8</v>
      </c>
      <c r="L146" s="64">
        <v>0</v>
      </c>
      <c r="N146" s="57" t="s">
        <v>279</v>
      </c>
      <c r="O146" s="57" t="s">
        <v>280</v>
      </c>
      <c r="P146" s="57" t="s">
        <v>292</v>
      </c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4"/>
      <c r="AD146" s="43"/>
      <c r="AE146" s="41"/>
      <c r="AF146" s="58"/>
      <c r="AG146" s="41"/>
      <c r="AH146" s="41"/>
      <c r="AI146" s="42"/>
      <c r="AJ146" s="41"/>
      <c r="AK146" s="40" t="s">
        <v>293</v>
      </c>
      <c r="AL146" s="39"/>
      <c r="AM146" s="38"/>
      <c r="AN146" s="37"/>
      <c r="AO146" s="36"/>
      <c r="AP146" s="35"/>
      <c r="AQ146" s="34"/>
    </row>
    <row r="147" spans="1:43" ht="34.5" customHeight="1">
      <c r="A147" s="62" t="s">
        <v>122</v>
      </c>
      <c r="B147" s="63" t="s">
        <v>16</v>
      </c>
      <c r="C147" s="63" t="s">
        <v>25</v>
      </c>
      <c r="D147" s="63" t="s">
        <v>17</v>
      </c>
      <c r="E147" s="63" t="s">
        <v>17</v>
      </c>
      <c r="F147" s="63" t="s">
        <v>16</v>
      </c>
      <c r="G147" s="63" t="s">
        <v>17</v>
      </c>
      <c r="H147" s="63" t="s">
        <v>18</v>
      </c>
      <c r="I147" s="63" t="s">
        <v>16</v>
      </c>
      <c r="J147" s="53">
        <f>J148+J189+J195+J196</f>
        <v>338174.10000000003</v>
      </c>
      <c r="K147" s="53">
        <f>K148+K189+K195+K196</f>
        <v>477117.49999999994</v>
      </c>
      <c r="L147" s="65">
        <f t="shared" si="7"/>
        <v>141.08635167506912</v>
      </c>
      <c r="M147" s="123"/>
      <c r="N147" s="57" t="s">
        <v>279</v>
      </c>
      <c r="O147" s="57" t="s">
        <v>280</v>
      </c>
      <c r="P147" s="57" t="s">
        <v>294</v>
      </c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4"/>
      <c r="AD147" s="43"/>
      <c r="AE147" s="41"/>
      <c r="AF147" s="58"/>
      <c r="AG147" s="41"/>
      <c r="AH147" s="41"/>
      <c r="AI147" s="42"/>
      <c r="AJ147" s="41"/>
      <c r="AK147" s="40" t="s">
        <v>295</v>
      </c>
      <c r="AL147" s="39"/>
      <c r="AM147" s="38"/>
      <c r="AN147" s="37"/>
      <c r="AO147" s="36"/>
      <c r="AP147" s="35"/>
      <c r="AQ147" s="34"/>
    </row>
    <row r="148" spans="1:43" ht="47.25" customHeight="1">
      <c r="A148" s="29" t="s">
        <v>123</v>
      </c>
      <c r="B148" s="13" t="s">
        <v>16</v>
      </c>
      <c r="C148" s="13" t="s">
        <v>25</v>
      </c>
      <c r="D148" s="13" t="s">
        <v>23</v>
      </c>
      <c r="E148" s="13" t="s">
        <v>17</v>
      </c>
      <c r="F148" s="13" t="s">
        <v>16</v>
      </c>
      <c r="G148" s="13" t="s">
        <v>17</v>
      </c>
      <c r="H148" s="13" t="s">
        <v>18</v>
      </c>
      <c r="I148" s="13" t="s">
        <v>16</v>
      </c>
      <c r="J148" s="53">
        <f>J149+J154+J172+J182</f>
        <v>338184.2</v>
      </c>
      <c r="K148" s="53">
        <f>K149+K154+K172+K182</f>
        <v>479678.99999999994</v>
      </c>
      <c r="L148" s="65">
        <f t="shared" si="7"/>
        <v>141.83956553854375</v>
      </c>
      <c r="N148" s="168" t="s">
        <v>296</v>
      </c>
      <c r="O148" s="169"/>
      <c r="P148" s="170"/>
      <c r="Q148" s="171"/>
      <c r="R148" s="172"/>
      <c r="S148" s="172"/>
      <c r="T148" s="172"/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2"/>
      <c r="AE148" s="172"/>
      <c r="AF148" s="172"/>
      <c r="AG148" s="172"/>
      <c r="AH148" s="172"/>
      <c r="AI148" s="172"/>
      <c r="AJ148" s="172"/>
      <c r="AK148" s="172"/>
      <c r="AL148" s="172"/>
      <c r="AM148" s="172"/>
      <c r="AN148" s="172"/>
      <c r="AO148" s="172"/>
      <c r="AP148" s="172"/>
      <c r="AQ148" s="172"/>
    </row>
    <row r="149" spans="1:43" ht="31.5" customHeight="1">
      <c r="A149" s="29" t="s">
        <v>124</v>
      </c>
      <c r="B149" s="13" t="s">
        <v>16</v>
      </c>
      <c r="C149" s="13" t="s">
        <v>25</v>
      </c>
      <c r="D149" s="13" t="s">
        <v>23</v>
      </c>
      <c r="E149" s="13" t="s">
        <v>116</v>
      </c>
      <c r="F149" s="13" t="s">
        <v>16</v>
      </c>
      <c r="G149" s="13" t="s">
        <v>17</v>
      </c>
      <c r="H149" s="13" t="s">
        <v>18</v>
      </c>
      <c r="I149" s="13" t="s">
        <v>96</v>
      </c>
      <c r="J149" s="53">
        <f>SUM(J150+J152)</f>
        <v>37522</v>
      </c>
      <c r="K149" s="53">
        <f>SUM(K150+K152)</f>
        <v>53537.1</v>
      </c>
      <c r="L149" s="65">
        <f t="shared" si="7"/>
        <v>142.68189328927031</v>
      </c>
      <c r="N149" s="168" t="s">
        <v>297</v>
      </c>
      <c r="O149" s="169"/>
      <c r="P149" s="170"/>
      <c r="Q149" s="171"/>
      <c r="R149" s="172"/>
      <c r="S149" s="172"/>
      <c r="T149" s="172"/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2"/>
      <c r="AE149" s="172"/>
      <c r="AF149" s="172"/>
      <c r="AG149" s="172"/>
      <c r="AH149" s="172"/>
      <c r="AI149" s="172"/>
      <c r="AJ149" s="172"/>
      <c r="AK149" s="172"/>
      <c r="AL149" s="172"/>
      <c r="AM149" s="172"/>
      <c r="AN149" s="172"/>
      <c r="AO149" s="172"/>
      <c r="AP149" s="172"/>
      <c r="AQ149" s="172"/>
    </row>
    <row r="150" spans="1:43" ht="39.75" customHeight="1">
      <c r="A150" s="30" t="s">
        <v>125</v>
      </c>
      <c r="B150" s="15" t="s">
        <v>16</v>
      </c>
      <c r="C150" s="15" t="s">
        <v>25</v>
      </c>
      <c r="D150" s="15" t="s">
        <v>23</v>
      </c>
      <c r="E150" s="15" t="s">
        <v>48</v>
      </c>
      <c r="F150" s="15" t="s">
        <v>126</v>
      </c>
      <c r="G150" s="15" t="s">
        <v>17</v>
      </c>
      <c r="H150" s="15" t="s">
        <v>18</v>
      </c>
      <c r="I150" s="13" t="s">
        <v>96</v>
      </c>
      <c r="J150" s="7">
        <f>SUM(J151:J151)</f>
        <v>37522</v>
      </c>
      <c r="K150" s="7">
        <f>SUM(K151:K151)</f>
        <v>32081.5</v>
      </c>
      <c r="L150" s="64">
        <f t="shared" si="7"/>
        <v>85.500506369596508</v>
      </c>
      <c r="N150" s="57" t="s">
        <v>279</v>
      </c>
      <c r="O150" s="57" t="s">
        <v>296</v>
      </c>
      <c r="P150" s="57" t="s">
        <v>297</v>
      </c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4"/>
      <c r="AD150" s="43"/>
      <c r="AE150" s="41"/>
      <c r="AF150" s="58"/>
      <c r="AG150" s="41"/>
      <c r="AH150" s="41"/>
      <c r="AI150" s="42"/>
      <c r="AJ150" s="41"/>
      <c r="AK150" s="40" t="s">
        <v>298</v>
      </c>
      <c r="AL150" s="39"/>
      <c r="AM150" s="38"/>
      <c r="AN150" s="37"/>
      <c r="AO150" s="36"/>
      <c r="AP150" s="35"/>
      <c r="AQ150" s="34"/>
    </row>
    <row r="151" spans="1:43" ht="47.25" customHeight="1">
      <c r="A151" s="31" t="s">
        <v>127</v>
      </c>
      <c r="B151" s="15" t="s">
        <v>128</v>
      </c>
      <c r="C151" s="15" t="s">
        <v>25</v>
      </c>
      <c r="D151" s="15" t="s">
        <v>23</v>
      </c>
      <c r="E151" s="15" t="s">
        <v>48</v>
      </c>
      <c r="F151" s="15" t="s">
        <v>126</v>
      </c>
      <c r="G151" s="15" t="s">
        <v>63</v>
      </c>
      <c r="H151" s="15" t="s">
        <v>18</v>
      </c>
      <c r="I151" s="13" t="s">
        <v>96</v>
      </c>
      <c r="J151" s="54">
        <v>37522</v>
      </c>
      <c r="K151" s="54">
        <v>32081.5</v>
      </c>
      <c r="L151" s="64">
        <v>0</v>
      </c>
      <c r="N151" s="89"/>
      <c r="O151" s="90"/>
      <c r="P151" s="91"/>
      <c r="Q151" s="92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  <c r="AJ151" s="93"/>
      <c r="AK151" s="93"/>
      <c r="AL151" s="93"/>
      <c r="AM151" s="93"/>
      <c r="AN151" s="93"/>
      <c r="AO151" s="93"/>
      <c r="AP151" s="93"/>
      <c r="AQ151" s="93"/>
    </row>
    <row r="152" spans="1:43" ht="38.25" customHeight="1">
      <c r="A152" s="31" t="s">
        <v>360</v>
      </c>
      <c r="B152" s="15" t="s">
        <v>128</v>
      </c>
      <c r="C152" s="15" t="s">
        <v>25</v>
      </c>
      <c r="D152" s="15" t="s">
        <v>23</v>
      </c>
      <c r="E152" s="15" t="s">
        <v>48</v>
      </c>
      <c r="F152" s="15" t="s">
        <v>361</v>
      </c>
      <c r="G152" s="15" t="s">
        <v>17</v>
      </c>
      <c r="H152" s="15" t="s">
        <v>18</v>
      </c>
      <c r="I152" s="13" t="s">
        <v>96</v>
      </c>
      <c r="J152" s="7">
        <f>SUM(J153:J153)</f>
        <v>0</v>
      </c>
      <c r="K152" s="7">
        <f>SUM(K153:K153)</f>
        <v>21455.599999999999</v>
      </c>
      <c r="L152" s="64">
        <v>0</v>
      </c>
      <c r="N152" s="124"/>
      <c r="O152" s="125"/>
      <c r="P152" s="126"/>
      <c r="Q152" s="127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8"/>
      <c r="AK152" s="128"/>
      <c r="AL152" s="128"/>
      <c r="AM152" s="128"/>
      <c r="AN152" s="128"/>
      <c r="AO152" s="128"/>
      <c r="AP152" s="128"/>
      <c r="AQ152" s="128"/>
    </row>
    <row r="153" spans="1:43" ht="38.25" customHeight="1">
      <c r="A153" s="31" t="s">
        <v>360</v>
      </c>
      <c r="B153" s="15" t="s">
        <v>128</v>
      </c>
      <c r="C153" s="15" t="s">
        <v>25</v>
      </c>
      <c r="D153" s="15" t="s">
        <v>23</v>
      </c>
      <c r="E153" s="15" t="s">
        <v>48</v>
      </c>
      <c r="F153" s="15" t="s">
        <v>361</v>
      </c>
      <c r="G153" s="15" t="s">
        <v>63</v>
      </c>
      <c r="H153" s="15" t="s">
        <v>18</v>
      </c>
      <c r="I153" s="13" t="s">
        <v>96</v>
      </c>
      <c r="J153" s="54">
        <v>0</v>
      </c>
      <c r="K153" s="54">
        <v>21455.599999999999</v>
      </c>
      <c r="L153" s="64">
        <v>0</v>
      </c>
      <c r="N153" s="137"/>
      <c r="O153" s="138"/>
      <c r="P153" s="139"/>
      <c r="Q153" s="140"/>
      <c r="R153" s="141"/>
      <c r="S153" s="141"/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</row>
    <row r="154" spans="1:43" ht="47.25" customHeight="1">
      <c r="A154" s="29" t="s">
        <v>129</v>
      </c>
      <c r="B154" s="13" t="s">
        <v>16</v>
      </c>
      <c r="C154" s="13" t="s">
        <v>25</v>
      </c>
      <c r="D154" s="13" t="s">
        <v>23</v>
      </c>
      <c r="E154" s="13" t="s">
        <v>130</v>
      </c>
      <c r="F154" s="13" t="s">
        <v>16</v>
      </c>
      <c r="G154" s="13" t="s">
        <v>17</v>
      </c>
      <c r="H154" s="13" t="s">
        <v>18</v>
      </c>
      <c r="I154" s="13" t="s">
        <v>96</v>
      </c>
      <c r="J154" s="53">
        <f>SUM(J155:J171)</f>
        <v>33322.9</v>
      </c>
      <c r="K154" s="53">
        <f>SUM(K155:K171)</f>
        <v>125907</v>
      </c>
      <c r="L154" s="65">
        <f t="shared" si="7"/>
        <v>377.83926368953485</v>
      </c>
      <c r="N154" s="168" t="s">
        <v>299</v>
      </c>
      <c r="O154" s="169"/>
      <c r="P154" s="170"/>
      <c r="Q154" s="171"/>
      <c r="R154" s="172"/>
      <c r="S154" s="172"/>
      <c r="T154" s="172"/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2"/>
      <c r="AE154" s="172"/>
      <c r="AF154" s="172"/>
      <c r="AG154" s="172"/>
      <c r="AH154" s="172"/>
      <c r="AI154" s="172"/>
      <c r="AJ154" s="172"/>
      <c r="AK154" s="172"/>
      <c r="AL154" s="172"/>
      <c r="AM154" s="172"/>
      <c r="AN154" s="172"/>
      <c r="AO154" s="172"/>
      <c r="AP154" s="172"/>
      <c r="AQ154" s="172"/>
    </row>
    <row r="155" spans="1:43" ht="141" customHeight="1">
      <c r="A155" s="30" t="s">
        <v>333</v>
      </c>
      <c r="B155" s="15" t="s">
        <v>132</v>
      </c>
      <c r="C155" s="15" t="s">
        <v>25</v>
      </c>
      <c r="D155" s="15" t="s">
        <v>23</v>
      </c>
      <c r="E155" s="15" t="s">
        <v>130</v>
      </c>
      <c r="F155" s="15" t="s">
        <v>133</v>
      </c>
      <c r="G155" s="15" t="s">
        <v>63</v>
      </c>
      <c r="H155" s="15" t="s">
        <v>18</v>
      </c>
      <c r="I155" s="13" t="s">
        <v>96</v>
      </c>
      <c r="J155" s="54">
        <v>4029.3</v>
      </c>
      <c r="K155" s="54">
        <v>23864.400000000001</v>
      </c>
      <c r="L155" s="64">
        <v>0</v>
      </c>
      <c r="N155" s="68"/>
      <c r="O155" s="99"/>
      <c r="P155" s="99"/>
      <c r="Q155" s="69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1"/>
      <c r="AD155" s="102"/>
      <c r="AE155" s="103"/>
      <c r="AF155" s="104"/>
      <c r="AG155" s="103"/>
      <c r="AH155" s="103"/>
      <c r="AI155" s="105"/>
      <c r="AJ155" s="103"/>
      <c r="AK155" s="106"/>
      <c r="AL155" s="107"/>
      <c r="AM155" s="101"/>
      <c r="AN155" s="108"/>
      <c r="AO155" s="109"/>
      <c r="AP155" s="110"/>
      <c r="AQ155" s="111"/>
    </row>
    <row r="156" spans="1:43" ht="110.25" customHeight="1">
      <c r="A156" s="30" t="s">
        <v>136</v>
      </c>
      <c r="B156" s="15" t="s">
        <v>132</v>
      </c>
      <c r="C156" s="15" t="s">
        <v>25</v>
      </c>
      <c r="D156" s="15" t="s">
        <v>23</v>
      </c>
      <c r="E156" s="15" t="s">
        <v>130</v>
      </c>
      <c r="F156" s="15" t="s">
        <v>137</v>
      </c>
      <c r="G156" s="15" t="s">
        <v>63</v>
      </c>
      <c r="H156" s="15" t="s">
        <v>18</v>
      </c>
      <c r="I156" s="13" t="s">
        <v>96</v>
      </c>
      <c r="J156" s="54">
        <v>40.700000000000003</v>
      </c>
      <c r="K156" s="54">
        <v>0</v>
      </c>
      <c r="L156" s="64">
        <v>0</v>
      </c>
      <c r="N156" s="168" t="s">
        <v>300</v>
      </c>
      <c r="O156" s="169"/>
      <c r="P156" s="170"/>
      <c r="Q156" s="171"/>
      <c r="R156" s="172"/>
      <c r="S156" s="172"/>
      <c r="T156" s="172"/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2"/>
      <c r="AE156" s="172"/>
      <c r="AF156" s="172"/>
      <c r="AG156" s="172"/>
      <c r="AH156" s="172"/>
      <c r="AI156" s="172"/>
      <c r="AJ156" s="172"/>
      <c r="AK156" s="172"/>
      <c r="AL156" s="172"/>
      <c r="AM156" s="172"/>
      <c r="AN156" s="172"/>
      <c r="AO156" s="172"/>
      <c r="AP156" s="172"/>
      <c r="AQ156" s="172"/>
    </row>
    <row r="157" spans="1:43" ht="46.5" customHeight="1">
      <c r="A157" s="30" t="s">
        <v>334</v>
      </c>
      <c r="B157" s="15" t="s">
        <v>138</v>
      </c>
      <c r="C157" s="15" t="s">
        <v>25</v>
      </c>
      <c r="D157" s="15" t="s">
        <v>23</v>
      </c>
      <c r="E157" s="15" t="s">
        <v>134</v>
      </c>
      <c r="F157" s="15" t="s">
        <v>311</v>
      </c>
      <c r="G157" s="15" t="s">
        <v>63</v>
      </c>
      <c r="H157" s="15" t="s">
        <v>18</v>
      </c>
      <c r="I157" s="13" t="s">
        <v>96</v>
      </c>
      <c r="J157" s="54">
        <v>413.2</v>
      </c>
      <c r="K157" s="54">
        <v>451</v>
      </c>
      <c r="L157" s="64">
        <v>0</v>
      </c>
      <c r="N157" s="89"/>
      <c r="O157" s="90"/>
      <c r="P157" s="90"/>
      <c r="Q157" s="92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3"/>
      <c r="AD157" s="93"/>
      <c r="AE157" s="93"/>
      <c r="AF157" s="93"/>
      <c r="AG157" s="93"/>
      <c r="AH157" s="93"/>
      <c r="AI157" s="93"/>
      <c r="AJ157" s="93"/>
      <c r="AK157" s="93"/>
      <c r="AL157" s="93"/>
      <c r="AM157" s="93"/>
      <c r="AN157" s="93"/>
      <c r="AO157" s="93"/>
      <c r="AP157" s="93"/>
      <c r="AQ157" s="93"/>
    </row>
    <row r="158" spans="1:43" ht="78.75">
      <c r="A158" s="83" t="s">
        <v>308</v>
      </c>
      <c r="B158" s="15" t="s">
        <v>139</v>
      </c>
      <c r="C158" s="15" t="s">
        <v>25</v>
      </c>
      <c r="D158" s="15" t="s">
        <v>25</v>
      </c>
      <c r="E158" s="15" t="s">
        <v>134</v>
      </c>
      <c r="F158" s="15" t="s">
        <v>160</v>
      </c>
      <c r="G158" s="15" t="s">
        <v>63</v>
      </c>
      <c r="H158" s="15" t="s">
        <v>18</v>
      </c>
      <c r="I158" s="13" t="s">
        <v>96</v>
      </c>
      <c r="J158" s="60">
        <v>1076</v>
      </c>
      <c r="K158" s="60">
        <v>1100.3</v>
      </c>
      <c r="L158" s="64">
        <v>0</v>
      </c>
    </row>
    <row r="159" spans="1:43" ht="81" customHeight="1">
      <c r="A159" s="83" t="s">
        <v>344</v>
      </c>
      <c r="B159" s="15" t="s">
        <v>138</v>
      </c>
      <c r="C159" s="15" t="s">
        <v>25</v>
      </c>
      <c r="D159" s="15" t="s">
        <v>25</v>
      </c>
      <c r="E159" s="15" t="s">
        <v>134</v>
      </c>
      <c r="F159" s="15" t="s">
        <v>133</v>
      </c>
      <c r="G159" s="15" t="s">
        <v>63</v>
      </c>
      <c r="H159" s="15" t="s">
        <v>18</v>
      </c>
      <c r="I159" s="13" t="s">
        <v>96</v>
      </c>
      <c r="J159" s="60">
        <v>304.60000000000002</v>
      </c>
      <c r="K159" s="60">
        <v>0</v>
      </c>
      <c r="L159" s="64">
        <v>0</v>
      </c>
    </row>
    <row r="160" spans="1:43" ht="63">
      <c r="A160" s="30" t="s">
        <v>140</v>
      </c>
      <c r="B160" s="15" t="s">
        <v>139</v>
      </c>
      <c r="C160" s="15" t="s">
        <v>25</v>
      </c>
      <c r="D160" s="15" t="s">
        <v>23</v>
      </c>
      <c r="E160" s="15" t="s">
        <v>134</v>
      </c>
      <c r="F160" s="15" t="s">
        <v>141</v>
      </c>
      <c r="G160" s="15" t="s">
        <v>63</v>
      </c>
      <c r="H160" s="15" t="s">
        <v>18</v>
      </c>
      <c r="I160" s="13" t="s">
        <v>96</v>
      </c>
      <c r="J160" s="60">
        <v>4938.1000000000004</v>
      </c>
      <c r="K160" s="60">
        <v>4388.6000000000004</v>
      </c>
      <c r="L160" s="64">
        <v>0</v>
      </c>
    </row>
    <row r="161" spans="1:12" ht="43.5" customHeight="1">
      <c r="A161" s="30" t="s">
        <v>335</v>
      </c>
      <c r="B161" s="15" t="s">
        <v>138</v>
      </c>
      <c r="C161" s="15" t="s">
        <v>25</v>
      </c>
      <c r="D161" s="15" t="s">
        <v>23</v>
      </c>
      <c r="E161" s="15" t="s">
        <v>134</v>
      </c>
      <c r="F161" s="15" t="s">
        <v>143</v>
      </c>
      <c r="G161" s="15" t="s">
        <v>63</v>
      </c>
      <c r="H161" s="15" t="s">
        <v>18</v>
      </c>
      <c r="I161" s="13" t="s">
        <v>96</v>
      </c>
      <c r="J161" s="60">
        <v>50.5</v>
      </c>
      <c r="K161" s="60">
        <v>0</v>
      </c>
      <c r="L161" s="64">
        <v>0</v>
      </c>
    </row>
    <row r="162" spans="1:12" ht="63">
      <c r="A162" s="163" t="s">
        <v>399</v>
      </c>
      <c r="B162" s="15" t="s">
        <v>138</v>
      </c>
      <c r="C162" s="15" t="s">
        <v>25</v>
      </c>
      <c r="D162" s="15" t="s">
        <v>23</v>
      </c>
      <c r="E162" s="15" t="s">
        <v>134</v>
      </c>
      <c r="F162" s="15" t="s">
        <v>400</v>
      </c>
      <c r="G162" s="15" t="s">
        <v>63</v>
      </c>
      <c r="H162" s="15" t="s">
        <v>18</v>
      </c>
      <c r="I162" s="13" t="s">
        <v>96</v>
      </c>
      <c r="J162" s="60">
        <v>0</v>
      </c>
      <c r="K162" s="60">
        <v>103.8</v>
      </c>
      <c r="L162" s="64">
        <v>0</v>
      </c>
    </row>
    <row r="163" spans="1:12" ht="31.5">
      <c r="A163" s="84" t="s">
        <v>354</v>
      </c>
      <c r="B163" s="15" t="s">
        <v>132</v>
      </c>
      <c r="C163" s="15" t="s">
        <v>25</v>
      </c>
      <c r="D163" s="15" t="s">
        <v>23</v>
      </c>
      <c r="E163" s="15" t="s">
        <v>134</v>
      </c>
      <c r="F163" s="15" t="s">
        <v>135</v>
      </c>
      <c r="G163" s="15" t="s">
        <v>63</v>
      </c>
      <c r="H163" s="15" t="s">
        <v>18</v>
      </c>
      <c r="I163" s="13" t="s">
        <v>96</v>
      </c>
      <c r="J163" s="60">
        <v>3166</v>
      </c>
      <c r="K163" s="60">
        <v>0</v>
      </c>
      <c r="L163" s="64">
        <v>0</v>
      </c>
    </row>
    <row r="164" spans="1:12" ht="31.5">
      <c r="A164" s="85" t="s">
        <v>142</v>
      </c>
      <c r="B164" s="15" t="s">
        <v>138</v>
      </c>
      <c r="C164" s="15" t="s">
        <v>25</v>
      </c>
      <c r="D164" s="15" t="s">
        <v>23</v>
      </c>
      <c r="E164" s="15" t="s">
        <v>134</v>
      </c>
      <c r="F164" s="15" t="s">
        <v>143</v>
      </c>
      <c r="G164" s="15" t="s">
        <v>63</v>
      </c>
      <c r="H164" s="15" t="s">
        <v>18</v>
      </c>
      <c r="I164" s="13" t="s">
        <v>96</v>
      </c>
      <c r="J164" s="60">
        <v>0</v>
      </c>
      <c r="K164" s="60">
        <v>206.2</v>
      </c>
      <c r="L164" s="64">
        <v>0</v>
      </c>
    </row>
    <row r="165" spans="1:12" ht="31.5">
      <c r="A165" s="129" t="s">
        <v>362</v>
      </c>
      <c r="B165" s="15" t="s">
        <v>132</v>
      </c>
      <c r="C165" s="15" t="s">
        <v>25</v>
      </c>
      <c r="D165" s="15" t="s">
        <v>23</v>
      </c>
      <c r="E165" s="15" t="s">
        <v>134</v>
      </c>
      <c r="F165" s="15" t="s">
        <v>363</v>
      </c>
      <c r="G165" s="15" t="s">
        <v>116</v>
      </c>
      <c r="H165" s="15" t="s">
        <v>18</v>
      </c>
      <c r="I165" s="13" t="s">
        <v>96</v>
      </c>
      <c r="J165" s="60">
        <v>0</v>
      </c>
      <c r="K165" s="60">
        <v>0</v>
      </c>
      <c r="L165" s="64">
        <v>0</v>
      </c>
    </row>
    <row r="166" spans="1:12" ht="31.5">
      <c r="A166" s="164" t="s">
        <v>401</v>
      </c>
      <c r="B166" s="15" t="s">
        <v>139</v>
      </c>
      <c r="C166" s="15" t="s">
        <v>25</v>
      </c>
      <c r="D166" s="15" t="s">
        <v>23</v>
      </c>
      <c r="E166" s="15" t="s">
        <v>134</v>
      </c>
      <c r="F166" s="15" t="s">
        <v>402</v>
      </c>
      <c r="G166" s="15" t="s">
        <v>63</v>
      </c>
      <c r="H166" s="15" t="s">
        <v>18</v>
      </c>
      <c r="I166" s="13" t="s">
        <v>96</v>
      </c>
      <c r="J166" s="60">
        <v>0</v>
      </c>
      <c r="K166" s="60">
        <v>76391.8</v>
      </c>
      <c r="L166" s="64">
        <v>0</v>
      </c>
    </row>
    <row r="167" spans="1:12" ht="48" customHeight="1">
      <c r="A167" s="86" t="s">
        <v>131</v>
      </c>
      <c r="B167" s="15" t="s">
        <v>132</v>
      </c>
      <c r="C167" s="15" t="s">
        <v>25</v>
      </c>
      <c r="D167" s="15" t="s">
        <v>23</v>
      </c>
      <c r="E167" s="15" t="s">
        <v>309</v>
      </c>
      <c r="F167" s="15" t="s">
        <v>310</v>
      </c>
      <c r="G167" s="15" t="s">
        <v>34</v>
      </c>
      <c r="H167" s="15" t="s">
        <v>18</v>
      </c>
      <c r="I167" s="13" t="s">
        <v>96</v>
      </c>
      <c r="J167" s="60">
        <v>0</v>
      </c>
      <c r="K167" s="60">
        <v>0</v>
      </c>
      <c r="L167" s="64">
        <v>0</v>
      </c>
    </row>
    <row r="168" spans="1:12">
      <c r="A168" s="30" t="s">
        <v>144</v>
      </c>
      <c r="B168" s="15" t="s">
        <v>139</v>
      </c>
      <c r="C168" s="15" t="s">
        <v>25</v>
      </c>
      <c r="D168" s="15" t="s">
        <v>23</v>
      </c>
      <c r="E168" s="15" t="s">
        <v>145</v>
      </c>
      <c r="F168" s="15" t="s">
        <v>146</v>
      </c>
      <c r="G168" s="15" t="s">
        <v>63</v>
      </c>
      <c r="H168" s="15" t="s">
        <v>18</v>
      </c>
      <c r="I168" s="13" t="s">
        <v>96</v>
      </c>
      <c r="J168" s="60">
        <v>9645.9</v>
      </c>
      <c r="K168" s="60">
        <v>3969.3</v>
      </c>
      <c r="L168" s="64">
        <v>0</v>
      </c>
    </row>
    <row r="169" spans="1:12">
      <c r="A169" s="30" t="s">
        <v>144</v>
      </c>
      <c r="B169" s="15" t="s">
        <v>138</v>
      </c>
      <c r="C169" s="15" t="s">
        <v>25</v>
      </c>
      <c r="D169" s="15" t="s">
        <v>23</v>
      </c>
      <c r="E169" s="15" t="s">
        <v>145</v>
      </c>
      <c r="F169" s="15" t="s">
        <v>146</v>
      </c>
      <c r="G169" s="15" t="s">
        <v>63</v>
      </c>
      <c r="H169" s="15" t="s">
        <v>18</v>
      </c>
      <c r="I169" s="13" t="s">
        <v>96</v>
      </c>
      <c r="J169" s="60">
        <v>6800</v>
      </c>
      <c r="K169" s="60">
        <v>10336.9</v>
      </c>
      <c r="L169" s="64">
        <v>0</v>
      </c>
    </row>
    <row r="170" spans="1:12">
      <c r="A170" s="30" t="s">
        <v>144</v>
      </c>
      <c r="B170" s="15" t="s">
        <v>147</v>
      </c>
      <c r="C170" s="15" t="s">
        <v>25</v>
      </c>
      <c r="D170" s="15" t="s">
        <v>23</v>
      </c>
      <c r="E170" s="15" t="s">
        <v>145</v>
      </c>
      <c r="F170" s="15" t="s">
        <v>146</v>
      </c>
      <c r="G170" s="15" t="s">
        <v>63</v>
      </c>
      <c r="H170" s="15" t="s">
        <v>18</v>
      </c>
      <c r="I170" s="13" t="s">
        <v>96</v>
      </c>
      <c r="J170" s="60">
        <v>2858.6</v>
      </c>
      <c r="K170" s="60">
        <v>3818.3</v>
      </c>
      <c r="L170" s="64">
        <v>0</v>
      </c>
    </row>
    <row r="171" spans="1:12">
      <c r="A171" s="30" t="s">
        <v>144</v>
      </c>
      <c r="B171" s="15" t="s">
        <v>359</v>
      </c>
      <c r="C171" s="15" t="s">
        <v>25</v>
      </c>
      <c r="D171" s="15" t="s">
        <v>23</v>
      </c>
      <c r="E171" s="15" t="s">
        <v>145</v>
      </c>
      <c r="F171" s="15" t="s">
        <v>146</v>
      </c>
      <c r="G171" s="15" t="s">
        <v>63</v>
      </c>
      <c r="H171" s="15" t="s">
        <v>18</v>
      </c>
      <c r="I171" s="13" t="s">
        <v>96</v>
      </c>
      <c r="J171" s="60">
        <v>0</v>
      </c>
      <c r="K171" s="60">
        <v>1276.4000000000001</v>
      </c>
      <c r="L171" s="64">
        <v>0</v>
      </c>
    </row>
    <row r="172" spans="1:12" ht="38.25" customHeight="1">
      <c r="A172" s="29" t="s">
        <v>152</v>
      </c>
      <c r="B172" s="13" t="s">
        <v>16</v>
      </c>
      <c r="C172" s="13" t="s">
        <v>25</v>
      </c>
      <c r="D172" s="13" t="s">
        <v>23</v>
      </c>
      <c r="E172" s="13" t="s">
        <v>64</v>
      </c>
      <c r="F172" s="13" t="s">
        <v>16</v>
      </c>
      <c r="G172" s="13" t="s">
        <v>17</v>
      </c>
      <c r="H172" s="13" t="s">
        <v>18</v>
      </c>
      <c r="I172" s="13" t="s">
        <v>96</v>
      </c>
      <c r="J172" s="61">
        <f>SUM(J173:J181)</f>
        <v>247403.1</v>
      </c>
      <c r="K172" s="61">
        <f>SUM(K173:K181)</f>
        <v>273435.59999999998</v>
      </c>
      <c r="L172" s="65">
        <f t="shared" ref="L172:L182" si="9">SUM(K172/J172)*100</f>
        <v>110.52230145863166</v>
      </c>
    </row>
    <row r="173" spans="1:12" ht="51" customHeight="1">
      <c r="A173" s="30" t="s">
        <v>336</v>
      </c>
      <c r="B173" s="15" t="s">
        <v>139</v>
      </c>
      <c r="C173" s="15" t="s">
        <v>25</v>
      </c>
      <c r="D173" s="15" t="s">
        <v>23</v>
      </c>
      <c r="E173" s="15" t="s">
        <v>64</v>
      </c>
      <c r="F173" s="15" t="s">
        <v>153</v>
      </c>
      <c r="G173" s="15" t="s">
        <v>63</v>
      </c>
      <c r="H173" s="15" t="s">
        <v>18</v>
      </c>
      <c r="I173" s="13" t="s">
        <v>96</v>
      </c>
      <c r="J173" s="60">
        <v>4951.5</v>
      </c>
      <c r="K173" s="60">
        <v>4779.8</v>
      </c>
      <c r="L173" s="64">
        <v>0</v>
      </c>
    </row>
    <row r="174" spans="1:12" ht="50.25" customHeight="1">
      <c r="A174" s="30" t="s">
        <v>336</v>
      </c>
      <c r="B174" s="15" t="s">
        <v>148</v>
      </c>
      <c r="C174" s="15" t="s">
        <v>25</v>
      </c>
      <c r="D174" s="15" t="s">
        <v>23</v>
      </c>
      <c r="E174" s="15" t="s">
        <v>64</v>
      </c>
      <c r="F174" s="15" t="s">
        <v>153</v>
      </c>
      <c r="G174" s="15" t="s">
        <v>63</v>
      </c>
      <c r="H174" s="15" t="s">
        <v>18</v>
      </c>
      <c r="I174" s="13" t="s">
        <v>96</v>
      </c>
      <c r="J174" s="60">
        <v>298.8</v>
      </c>
      <c r="K174" s="60">
        <v>403.6</v>
      </c>
      <c r="L174" s="64">
        <v>0</v>
      </c>
    </row>
    <row r="175" spans="1:12" ht="57.75" customHeight="1">
      <c r="A175" s="131" t="s">
        <v>336</v>
      </c>
      <c r="B175" s="15" t="s">
        <v>355</v>
      </c>
      <c r="C175" s="15" t="s">
        <v>25</v>
      </c>
      <c r="D175" s="15" t="s">
        <v>23</v>
      </c>
      <c r="E175" s="15" t="s">
        <v>64</v>
      </c>
      <c r="F175" s="15" t="s">
        <v>153</v>
      </c>
      <c r="G175" s="15" t="s">
        <v>63</v>
      </c>
      <c r="H175" s="15" t="s">
        <v>18</v>
      </c>
      <c r="I175" s="13" t="s">
        <v>96</v>
      </c>
      <c r="J175" s="60">
        <v>497.4</v>
      </c>
      <c r="K175" s="60">
        <v>1241.5</v>
      </c>
      <c r="L175" s="64">
        <v>0</v>
      </c>
    </row>
    <row r="176" spans="1:12" ht="57.75" customHeight="1">
      <c r="A176" s="166" t="s">
        <v>336</v>
      </c>
      <c r="B176" s="15" t="s">
        <v>147</v>
      </c>
      <c r="C176" s="15" t="s">
        <v>25</v>
      </c>
      <c r="D176" s="15" t="s">
        <v>23</v>
      </c>
      <c r="E176" s="15" t="s">
        <v>64</v>
      </c>
      <c r="F176" s="15" t="s">
        <v>153</v>
      </c>
      <c r="G176" s="15" t="s">
        <v>63</v>
      </c>
      <c r="H176" s="15" t="s">
        <v>18</v>
      </c>
      <c r="I176" s="13" t="s">
        <v>96</v>
      </c>
      <c r="J176" s="60">
        <v>3123.6</v>
      </c>
      <c r="K176" s="60">
        <v>3740</v>
      </c>
      <c r="L176" s="64">
        <v>0</v>
      </c>
    </row>
    <row r="177" spans="1:12" ht="87.75" customHeight="1">
      <c r="A177" s="30" t="s">
        <v>346</v>
      </c>
      <c r="B177" s="15" t="s">
        <v>147</v>
      </c>
      <c r="C177" s="15" t="s">
        <v>25</v>
      </c>
      <c r="D177" s="15" t="s">
        <v>23</v>
      </c>
      <c r="E177" s="15" t="s">
        <v>154</v>
      </c>
      <c r="F177" s="15" t="s">
        <v>345</v>
      </c>
      <c r="G177" s="15" t="s">
        <v>63</v>
      </c>
      <c r="H177" s="15" t="s">
        <v>18</v>
      </c>
      <c r="I177" s="13" t="s">
        <v>96</v>
      </c>
      <c r="J177" s="60">
        <v>1561.7</v>
      </c>
      <c r="K177" s="60">
        <v>3469.8</v>
      </c>
      <c r="L177" s="64">
        <v>0</v>
      </c>
    </row>
    <row r="178" spans="1:12" ht="87.75" customHeight="1">
      <c r="A178" s="167" t="s">
        <v>405</v>
      </c>
      <c r="B178" s="15" t="s">
        <v>128</v>
      </c>
      <c r="C178" s="15" t="s">
        <v>25</v>
      </c>
      <c r="D178" s="15" t="s">
        <v>23</v>
      </c>
      <c r="E178" s="15" t="s">
        <v>154</v>
      </c>
      <c r="F178" s="15" t="s">
        <v>47</v>
      </c>
      <c r="G178" s="15" t="s">
        <v>63</v>
      </c>
      <c r="H178" s="15" t="s">
        <v>18</v>
      </c>
      <c r="I178" s="13" t="s">
        <v>96</v>
      </c>
      <c r="J178" s="60">
        <v>0</v>
      </c>
      <c r="K178" s="60">
        <v>1.4</v>
      </c>
      <c r="L178" s="64">
        <v>0</v>
      </c>
    </row>
    <row r="179" spans="1:12" ht="75.75" customHeight="1">
      <c r="A179" s="30" t="s">
        <v>337</v>
      </c>
      <c r="B179" s="15" t="s">
        <v>128</v>
      </c>
      <c r="C179" s="15" t="s">
        <v>25</v>
      </c>
      <c r="D179" s="15" t="s">
        <v>23</v>
      </c>
      <c r="E179" s="15" t="s">
        <v>154</v>
      </c>
      <c r="F179" s="15" t="s">
        <v>155</v>
      </c>
      <c r="G179" s="15" t="s">
        <v>63</v>
      </c>
      <c r="H179" s="15" t="s">
        <v>18</v>
      </c>
      <c r="I179" s="13" t="s">
        <v>96</v>
      </c>
      <c r="J179" s="60">
        <v>286.60000000000002</v>
      </c>
      <c r="K179" s="60">
        <v>505.4</v>
      </c>
      <c r="L179" s="64">
        <v>0</v>
      </c>
    </row>
    <row r="180" spans="1:12" ht="57" customHeight="1">
      <c r="A180" s="30" t="s">
        <v>338</v>
      </c>
      <c r="B180" s="15" t="s">
        <v>128</v>
      </c>
      <c r="C180" s="15" t="s">
        <v>25</v>
      </c>
      <c r="D180" s="15" t="s">
        <v>23</v>
      </c>
      <c r="E180" s="15" t="s">
        <v>68</v>
      </c>
      <c r="F180" s="15" t="s">
        <v>208</v>
      </c>
      <c r="G180" s="15" t="s">
        <v>63</v>
      </c>
      <c r="H180" s="15" t="s">
        <v>18</v>
      </c>
      <c r="I180" s="13" t="s">
        <v>96</v>
      </c>
      <c r="J180" s="60">
        <v>1323.6</v>
      </c>
      <c r="K180" s="60">
        <v>1562.6</v>
      </c>
      <c r="L180" s="64">
        <v>0</v>
      </c>
    </row>
    <row r="181" spans="1:12" ht="57" customHeight="1">
      <c r="A181" s="165" t="s">
        <v>403</v>
      </c>
      <c r="B181" s="15" t="s">
        <v>139</v>
      </c>
      <c r="C181" s="15" t="s">
        <v>25</v>
      </c>
      <c r="D181" s="15" t="s">
        <v>23</v>
      </c>
      <c r="E181" s="15" t="s">
        <v>404</v>
      </c>
      <c r="F181" s="15" t="s">
        <v>146</v>
      </c>
      <c r="G181" s="15" t="s">
        <v>63</v>
      </c>
      <c r="H181" s="15" t="s">
        <v>18</v>
      </c>
      <c r="I181" s="13" t="s">
        <v>96</v>
      </c>
      <c r="J181" s="60">
        <v>235359.9</v>
      </c>
      <c r="K181" s="60">
        <v>257731.5</v>
      </c>
      <c r="L181" s="64">
        <v>0</v>
      </c>
    </row>
    <row r="182" spans="1:12">
      <c r="A182" s="32" t="s">
        <v>156</v>
      </c>
      <c r="B182" s="13" t="s">
        <v>16</v>
      </c>
      <c r="C182" s="13" t="s">
        <v>25</v>
      </c>
      <c r="D182" s="13" t="s">
        <v>23</v>
      </c>
      <c r="E182" s="13" t="s">
        <v>157</v>
      </c>
      <c r="F182" s="13" t="s">
        <v>16</v>
      </c>
      <c r="G182" s="13" t="s">
        <v>17</v>
      </c>
      <c r="H182" s="13" t="s">
        <v>18</v>
      </c>
      <c r="I182" s="13" t="s">
        <v>96</v>
      </c>
      <c r="J182" s="61">
        <f>SUM(J183:J188)</f>
        <v>19936.2</v>
      </c>
      <c r="K182" s="61">
        <f>SUM(K183:K188)</f>
        <v>26799.3</v>
      </c>
      <c r="L182" s="65">
        <f t="shared" si="9"/>
        <v>134.42531676046588</v>
      </c>
    </row>
    <row r="183" spans="1:12" ht="157.5">
      <c r="A183" s="121" t="s">
        <v>406</v>
      </c>
      <c r="B183" s="15" t="s">
        <v>139</v>
      </c>
      <c r="C183" s="15" t="s">
        <v>25</v>
      </c>
      <c r="D183" s="15" t="s">
        <v>23</v>
      </c>
      <c r="E183" s="15" t="s">
        <v>84</v>
      </c>
      <c r="F183" s="15" t="s">
        <v>74</v>
      </c>
      <c r="G183" s="15" t="s">
        <v>63</v>
      </c>
      <c r="H183" s="15" t="s">
        <v>18</v>
      </c>
      <c r="I183" s="15" t="s">
        <v>96</v>
      </c>
      <c r="J183" s="60">
        <v>0</v>
      </c>
      <c r="K183" s="60">
        <v>685.5</v>
      </c>
      <c r="L183" s="65">
        <v>0</v>
      </c>
    </row>
    <row r="184" spans="1:12" ht="99.75" customHeight="1">
      <c r="A184" s="30" t="s">
        <v>158</v>
      </c>
      <c r="B184" s="15" t="s">
        <v>139</v>
      </c>
      <c r="C184" s="15" t="s">
        <v>25</v>
      </c>
      <c r="D184" s="15" t="s">
        <v>23</v>
      </c>
      <c r="E184" s="15" t="s">
        <v>84</v>
      </c>
      <c r="F184" s="15" t="s">
        <v>159</v>
      </c>
      <c r="G184" s="15" t="s">
        <v>63</v>
      </c>
      <c r="H184" s="15" t="s">
        <v>18</v>
      </c>
      <c r="I184" s="15" t="s">
        <v>96</v>
      </c>
      <c r="J184" s="60">
        <v>18037.7</v>
      </c>
      <c r="K184" s="60">
        <v>22474.1</v>
      </c>
      <c r="L184" s="64">
        <v>0</v>
      </c>
    </row>
    <row r="185" spans="1:12" ht="36.75" customHeight="1">
      <c r="A185" s="118" t="s">
        <v>348</v>
      </c>
      <c r="B185" s="15" t="s">
        <v>128</v>
      </c>
      <c r="C185" s="15" t="s">
        <v>25</v>
      </c>
      <c r="D185" s="15" t="s">
        <v>23</v>
      </c>
      <c r="E185" s="15" t="s">
        <v>347</v>
      </c>
      <c r="F185" s="15" t="s">
        <v>146</v>
      </c>
      <c r="G185" s="15" t="s">
        <v>63</v>
      </c>
      <c r="H185" s="15" t="s">
        <v>18</v>
      </c>
      <c r="I185" s="15" t="s">
        <v>96</v>
      </c>
      <c r="J185" s="60">
        <v>1587.2</v>
      </c>
      <c r="K185" s="60">
        <v>2012.8</v>
      </c>
      <c r="L185" s="64">
        <v>0</v>
      </c>
    </row>
    <row r="186" spans="1:12" ht="36.75" customHeight="1">
      <c r="A186" s="118" t="s">
        <v>348</v>
      </c>
      <c r="B186" s="15" t="s">
        <v>139</v>
      </c>
      <c r="C186" s="15" t="s">
        <v>25</v>
      </c>
      <c r="D186" s="15" t="s">
        <v>23</v>
      </c>
      <c r="E186" s="15" t="s">
        <v>347</v>
      </c>
      <c r="F186" s="15" t="s">
        <v>146</v>
      </c>
      <c r="G186" s="15" t="s">
        <v>63</v>
      </c>
      <c r="H186" s="15" t="s">
        <v>18</v>
      </c>
      <c r="I186" s="15" t="s">
        <v>96</v>
      </c>
      <c r="J186" s="60">
        <v>0</v>
      </c>
      <c r="K186" s="60">
        <v>32.4</v>
      </c>
      <c r="L186" s="64">
        <v>0</v>
      </c>
    </row>
    <row r="187" spans="1:12" ht="36.75" customHeight="1">
      <c r="A187" s="118" t="s">
        <v>348</v>
      </c>
      <c r="B187" s="15" t="s">
        <v>138</v>
      </c>
      <c r="C187" s="15" t="s">
        <v>25</v>
      </c>
      <c r="D187" s="15" t="s">
        <v>23</v>
      </c>
      <c r="E187" s="15" t="s">
        <v>347</v>
      </c>
      <c r="F187" s="15" t="s">
        <v>146</v>
      </c>
      <c r="G187" s="15" t="s">
        <v>63</v>
      </c>
      <c r="H187" s="15" t="s">
        <v>18</v>
      </c>
      <c r="I187" s="15" t="s">
        <v>96</v>
      </c>
      <c r="J187" s="60">
        <v>11.3</v>
      </c>
      <c r="K187" s="60">
        <v>0</v>
      </c>
      <c r="L187" s="64">
        <v>0</v>
      </c>
    </row>
    <row r="188" spans="1:12" ht="48.75" customHeight="1">
      <c r="A188" s="118" t="s">
        <v>348</v>
      </c>
      <c r="B188" s="15" t="s">
        <v>359</v>
      </c>
      <c r="C188" s="15" t="s">
        <v>25</v>
      </c>
      <c r="D188" s="15" t="s">
        <v>23</v>
      </c>
      <c r="E188" s="15" t="s">
        <v>347</v>
      </c>
      <c r="F188" s="15" t="s">
        <v>146</v>
      </c>
      <c r="G188" s="15" t="s">
        <v>63</v>
      </c>
      <c r="H188" s="15" t="s">
        <v>18</v>
      </c>
      <c r="I188" s="15" t="s">
        <v>96</v>
      </c>
      <c r="J188" s="60">
        <v>300</v>
      </c>
      <c r="K188" s="60">
        <v>1594.5</v>
      </c>
      <c r="L188" s="64">
        <v>0</v>
      </c>
    </row>
    <row r="189" spans="1:12" ht="48.75" customHeight="1">
      <c r="A189" s="119" t="s">
        <v>349</v>
      </c>
      <c r="B189" s="13" t="s">
        <v>16</v>
      </c>
      <c r="C189" s="13" t="s">
        <v>25</v>
      </c>
      <c r="D189" s="13" t="s">
        <v>37</v>
      </c>
      <c r="E189" s="13" t="s">
        <v>39</v>
      </c>
      <c r="F189" s="13" t="s">
        <v>16</v>
      </c>
      <c r="G189" s="13" t="s">
        <v>17</v>
      </c>
      <c r="H189" s="13" t="s">
        <v>18</v>
      </c>
      <c r="I189" s="13" t="s">
        <v>96</v>
      </c>
      <c r="J189" s="61">
        <f>SUM(J190)</f>
        <v>50</v>
      </c>
      <c r="K189" s="61">
        <f>SUM(K190)</f>
        <v>0</v>
      </c>
      <c r="L189" s="65">
        <v>0</v>
      </c>
    </row>
    <row r="190" spans="1:12" ht="48.75" customHeight="1">
      <c r="A190" s="120" t="s">
        <v>350</v>
      </c>
      <c r="B190" s="13" t="s">
        <v>16</v>
      </c>
      <c r="C190" s="13" t="s">
        <v>25</v>
      </c>
      <c r="D190" s="13" t="s">
        <v>37</v>
      </c>
      <c r="E190" s="13" t="s">
        <v>39</v>
      </c>
      <c r="F190" s="13" t="s">
        <v>352</v>
      </c>
      <c r="G190" s="13" t="s">
        <v>63</v>
      </c>
      <c r="H190" s="13" t="s">
        <v>18</v>
      </c>
      <c r="I190" s="13" t="s">
        <v>96</v>
      </c>
      <c r="J190" s="61">
        <f>SUM(J191)</f>
        <v>50</v>
      </c>
      <c r="K190" s="61">
        <f>SUM(K191)</f>
        <v>0</v>
      </c>
      <c r="L190" s="65">
        <v>0</v>
      </c>
    </row>
    <row r="191" spans="1:12" ht="48.75" customHeight="1">
      <c r="A191" s="21" t="s">
        <v>351</v>
      </c>
      <c r="B191" s="15" t="s">
        <v>320</v>
      </c>
      <c r="C191" s="15" t="s">
        <v>25</v>
      </c>
      <c r="D191" s="15" t="s">
        <v>37</v>
      </c>
      <c r="E191" s="15" t="s">
        <v>39</v>
      </c>
      <c r="F191" s="15" t="s">
        <v>352</v>
      </c>
      <c r="G191" s="15" t="s">
        <v>63</v>
      </c>
      <c r="H191" s="15" t="s">
        <v>18</v>
      </c>
      <c r="I191" s="15" t="s">
        <v>96</v>
      </c>
      <c r="J191" s="60">
        <v>50</v>
      </c>
      <c r="K191" s="60">
        <v>0</v>
      </c>
      <c r="L191" s="64">
        <v>0</v>
      </c>
    </row>
    <row r="192" spans="1:12" ht="48.75" customHeight="1">
      <c r="A192" s="122" t="s">
        <v>356</v>
      </c>
      <c r="B192" s="13" t="s">
        <v>16</v>
      </c>
      <c r="C192" s="13" t="s">
        <v>25</v>
      </c>
      <c r="D192" s="13" t="s">
        <v>41</v>
      </c>
      <c r="E192" s="13" t="s">
        <v>34</v>
      </c>
      <c r="F192" s="13" t="s">
        <v>16</v>
      </c>
      <c r="G192" s="13" t="s">
        <v>17</v>
      </c>
      <c r="H192" s="13" t="s">
        <v>18</v>
      </c>
      <c r="I192" s="13" t="s">
        <v>96</v>
      </c>
      <c r="J192" s="61">
        <f>SUM(J193:J194)</f>
        <v>0</v>
      </c>
      <c r="K192" s="61">
        <f>SUM(K193:K194)</f>
        <v>0</v>
      </c>
      <c r="L192" s="65">
        <v>0</v>
      </c>
    </row>
    <row r="193" spans="1:12" ht="48.75" customHeight="1">
      <c r="A193" s="121" t="s">
        <v>357</v>
      </c>
      <c r="B193" s="15" t="s">
        <v>16</v>
      </c>
      <c r="C193" s="15" t="s">
        <v>25</v>
      </c>
      <c r="D193" s="15" t="s">
        <v>41</v>
      </c>
      <c r="E193" s="15" t="s">
        <v>34</v>
      </c>
      <c r="F193" s="15" t="s">
        <v>16</v>
      </c>
      <c r="G193" s="15" t="s">
        <v>34</v>
      </c>
      <c r="H193" s="15" t="s">
        <v>18</v>
      </c>
      <c r="I193" s="15" t="s">
        <v>96</v>
      </c>
      <c r="J193" s="60">
        <v>0</v>
      </c>
      <c r="K193" s="60">
        <v>0</v>
      </c>
      <c r="L193" s="64">
        <v>0</v>
      </c>
    </row>
    <row r="194" spans="1:12" ht="48.75" customHeight="1">
      <c r="A194" s="121" t="s">
        <v>358</v>
      </c>
      <c r="B194" s="15" t="s">
        <v>16</v>
      </c>
      <c r="C194" s="15" t="s">
        <v>25</v>
      </c>
      <c r="D194" s="15" t="s">
        <v>41</v>
      </c>
      <c r="E194" s="15" t="s">
        <v>34</v>
      </c>
      <c r="F194" s="15" t="s">
        <v>16</v>
      </c>
      <c r="G194" s="15" t="s">
        <v>116</v>
      </c>
      <c r="H194" s="15" t="s">
        <v>18</v>
      </c>
      <c r="I194" s="15" t="s">
        <v>96</v>
      </c>
      <c r="J194" s="60">
        <v>0</v>
      </c>
      <c r="K194" s="60">
        <v>0</v>
      </c>
      <c r="L194" s="64">
        <v>0</v>
      </c>
    </row>
    <row r="195" spans="1:12" ht="126" customHeight="1">
      <c r="A195" s="32" t="s">
        <v>161</v>
      </c>
      <c r="B195" s="13" t="s">
        <v>16</v>
      </c>
      <c r="C195" s="13" t="s">
        <v>25</v>
      </c>
      <c r="D195" s="13" t="s">
        <v>52</v>
      </c>
      <c r="E195" s="13" t="s">
        <v>17</v>
      </c>
      <c r="F195" s="13" t="s">
        <v>16</v>
      </c>
      <c r="G195" s="13" t="s">
        <v>17</v>
      </c>
      <c r="H195" s="13" t="s">
        <v>18</v>
      </c>
      <c r="I195" s="13" t="s">
        <v>16</v>
      </c>
      <c r="J195" s="61">
        <v>0</v>
      </c>
      <c r="K195" s="61">
        <v>234.1</v>
      </c>
      <c r="L195" s="65">
        <v>0</v>
      </c>
    </row>
    <row r="196" spans="1:12" ht="47.25">
      <c r="A196" s="32" t="s">
        <v>162</v>
      </c>
      <c r="B196" s="13" t="s">
        <v>16</v>
      </c>
      <c r="C196" s="13" t="s">
        <v>25</v>
      </c>
      <c r="D196" s="13" t="s">
        <v>163</v>
      </c>
      <c r="E196" s="13" t="s">
        <v>17</v>
      </c>
      <c r="F196" s="13" t="s">
        <v>16</v>
      </c>
      <c r="G196" s="13" t="s">
        <v>17</v>
      </c>
      <c r="H196" s="13" t="s">
        <v>18</v>
      </c>
      <c r="I196" s="13" t="s">
        <v>16</v>
      </c>
      <c r="J196" s="61">
        <v>-60.1</v>
      </c>
      <c r="K196" s="61">
        <v>-2795.6</v>
      </c>
      <c r="L196" s="65">
        <v>0</v>
      </c>
    </row>
    <row r="197" spans="1:12" ht="21.75" customHeight="1">
      <c r="A197" s="12" t="s">
        <v>164</v>
      </c>
      <c r="B197" s="33"/>
      <c r="C197" s="33"/>
      <c r="D197" s="33"/>
      <c r="E197" s="33"/>
      <c r="F197" s="33"/>
      <c r="G197" s="33"/>
      <c r="H197" s="33"/>
      <c r="I197" s="33"/>
      <c r="J197" s="132">
        <f>J8+J147</f>
        <v>582228.90000000014</v>
      </c>
      <c r="K197" s="132">
        <f>K8+K147</f>
        <v>774017.2</v>
      </c>
      <c r="L197" s="133">
        <f t="shared" ref="L197" si="10">SUM(K197/J197)*100</f>
        <v>132.94036074128229</v>
      </c>
    </row>
  </sheetData>
  <mergeCells count="62">
    <mergeCell ref="J5:L5"/>
    <mergeCell ref="N9:P9"/>
    <mergeCell ref="Q9:AQ9"/>
    <mergeCell ref="Q73:AQ73"/>
    <mergeCell ref="N80:P80"/>
    <mergeCell ref="Q80:AQ80"/>
    <mergeCell ref="Q50:AQ50"/>
    <mergeCell ref="N49:P49"/>
    <mergeCell ref="Q49:AQ49"/>
    <mergeCell ref="N10:P10"/>
    <mergeCell ref="Q10:AQ10"/>
    <mergeCell ref="N23:P23"/>
    <mergeCell ref="Q23:AQ23"/>
    <mergeCell ref="Q22:AQ22"/>
    <mergeCell ref="N63:P63"/>
    <mergeCell ref="N22:P22"/>
    <mergeCell ref="A2:L2"/>
    <mergeCell ref="N66:P66"/>
    <mergeCell ref="Q66:AQ66"/>
    <mergeCell ref="A5:A7"/>
    <mergeCell ref="B5:I5"/>
    <mergeCell ref="J6:J7"/>
    <mergeCell ref="K6:K7"/>
    <mergeCell ref="B6:B7"/>
    <mergeCell ref="C6:G6"/>
    <mergeCell ref="H6:I6"/>
    <mergeCell ref="N8:P8"/>
    <mergeCell ref="Q8:AQ8"/>
    <mergeCell ref="L6:L7"/>
    <mergeCell ref="N45:P45"/>
    <mergeCell ref="Q45:AQ45"/>
    <mergeCell ref="N50:P50"/>
    <mergeCell ref="N62:P62"/>
    <mergeCell ref="Q62:AQ62"/>
    <mergeCell ref="N110:P110"/>
    <mergeCell ref="Q110:AQ110"/>
    <mergeCell ref="Q63:AQ63"/>
    <mergeCell ref="N73:P73"/>
    <mergeCell ref="N99:P99"/>
    <mergeCell ref="Q99:AQ99"/>
    <mergeCell ref="N101:P101"/>
    <mergeCell ref="Q101:AQ101"/>
    <mergeCell ref="N104:P104"/>
    <mergeCell ref="Q104:AQ104"/>
    <mergeCell ref="N107:P107"/>
    <mergeCell ref="Q107:AQ107"/>
    <mergeCell ref="N106:P106"/>
    <mergeCell ref="Q106:AQ106"/>
    <mergeCell ref="N122:P122"/>
    <mergeCell ref="Q122:AQ122"/>
    <mergeCell ref="N116:P116"/>
    <mergeCell ref="Q116:AQ116"/>
    <mergeCell ref="N131:P131"/>
    <mergeCell ref="Q131:AQ131"/>
    <mergeCell ref="N148:P148"/>
    <mergeCell ref="Q148:AQ148"/>
    <mergeCell ref="N156:P156"/>
    <mergeCell ref="Q156:AQ156"/>
    <mergeCell ref="N149:P149"/>
    <mergeCell ref="Q149:AQ149"/>
    <mergeCell ref="N154:P154"/>
    <mergeCell ref="Q154:AQ154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2025-10-20T15:42:19Z</dcterms:modified>
</cp:coreProperties>
</file>